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Paolo\Videos\Videolezione OBS\"/>
    </mc:Choice>
  </mc:AlternateContent>
  <xr:revisionPtr revIDLastSave="0" documentId="13_ncr:1_{0FAC5120-549B-4EE7-AAF6-378838C604A5}" xr6:coauthVersionLast="47" xr6:coauthVersionMax="47" xr10:uidLastSave="{00000000-0000-0000-0000-000000000000}"/>
  <bookViews>
    <workbookView xWindow="-120" yWindow="-120" windowWidth="29040" windowHeight="15720" xr2:uid="{90889DB0-86A0-432E-9C38-1CFFB86EA5FB}"/>
  </bookViews>
  <sheets>
    <sheet name="indice" sheetId="2" r:id="rId1"/>
    <sheet name="obbligazioni" sheetId="1" r:id="rId2"/>
    <sheet name="Chart1" sheetId="3" r:id="rId3"/>
    <sheet name="Chart1 (2)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  <c r="B8" i="1"/>
  <c r="C8" i="1"/>
  <c r="A9" i="1"/>
  <c r="B9" i="1"/>
  <c r="C9" i="1"/>
  <c r="P9" i="1" s="1"/>
  <c r="A10" i="1"/>
  <c r="B10" i="1"/>
  <c r="W10" i="1" s="1"/>
  <c r="C10" i="1"/>
  <c r="A11" i="1"/>
  <c r="B11" i="1"/>
  <c r="C11" i="1"/>
  <c r="A12" i="1"/>
  <c r="B12" i="1"/>
  <c r="X12" i="1" s="1"/>
  <c r="C12" i="1"/>
  <c r="A13" i="1"/>
  <c r="B13" i="1"/>
  <c r="C13" i="1"/>
  <c r="A14" i="1"/>
  <c r="B14" i="1"/>
  <c r="C14" i="1"/>
  <c r="A15" i="1"/>
  <c r="B15" i="1"/>
  <c r="C15" i="1"/>
  <c r="A16" i="1"/>
  <c r="B16" i="1"/>
  <c r="C16" i="1"/>
  <c r="A17" i="1"/>
  <c r="B17" i="1"/>
  <c r="C17" i="1"/>
  <c r="A18" i="1"/>
  <c r="B18" i="1"/>
  <c r="C18" i="1"/>
  <c r="A19" i="1"/>
  <c r="B19" i="1"/>
  <c r="C19" i="1"/>
  <c r="A20" i="1"/>
  <c r="B20" i="1"/>
  <c r="C20" i="1"/>
  <c r="A21" i="1"/>
  <c r="B21" i="1"/>
  <c r="C21" i="1"/>
  <c r="A22" i="1"/>
  <c r="B22" i="1"/>
  <c r="C22" i="1"/>
  <c r="AF22" i="1" s="1"/>
  <c r="A23" i="1"/>
  <c r="B23" i="1"/>
  <c r="C23" i="1"/>
  <c r="AF23" i="1" s="1"/>
  <c r="A24" i="1"/>
  <c r="B24" i="1"/>
  <c r="C24" i="1"/>
  <c r="AF24" i="1" s="1"/>
  <c r="A25" i="1"/>
  <c r="B25" i="1"/>
  <c r="C25" i="1"/>
  <c r="AG25" i="1" s="1"/>
  <c r="A26" i="1"/>
  <c r="B26" i="1"/>
  <c r="AG26" i="1" s="1"/>
  <c r="C26" i="1"/>
  <c r="A27" i="1"/>
  <c r="B27" i="1"/>
  <c r="C27" i="1"/>
  <c r="A28" i="1"/>
  <c r="B28" i="1"/>
  <c r="C28" i="1"/>
  <c r="A29" i="1"/>
  <c r="B29" i="1"/>
  <c r="C29" i="1"/>
  <c r="A30" i="1"/>
  <c r="B30" i="1"/>
  <c r="C30" i="1"/>
  <c r="A31" i="1"/>
  <c r="B31" i="1"/>
  <c r="C31" i="1"/>
  <c r="A32" i="1"/>
  <c r="B32" i="1"/>
  <c r="C32" i="1"/>
  <c r="B7" i="1"/>
  <c r="C7" i="1"/>
  <c r="I7" i="1" s="1"/>
  <c r="A7" i="1"/>
  <c r="AG1" i="1"/>
  <c r="AF1" i="1"/>
  <c r="AE1" i="1"/>
  <c r="AD1" i="1"/>
  <c r="AC1" i="1"/>
  <c r="AB1" i="1"/>
  <c r="AA1" i="1"/>
  <c r="Z1" i="1"/>
  <c r="Z11" i="1" s="1"/>
  <c r="Y1" i="1"/>
  <c r="X1" i="1"/>
  <c r="W1" i="1"/>
  <c r="V1" i="1"/>
  <c r="U1" i="1"/>
  <c r="T1" i="1"/>
  <c r="S1" i="1"/>
  <c r="R1" i="1"/>
  <c r="R12" i="1" s="1"/>
  <c r="Q1" i="1"/>
  <c r="P1" i="1"/>
  <c r="O1" i="1"/>
  <c r="N1" i="1"/>
  <c r="M1" i="1"/>
  <c r="L1" i="1"/>
  <c r="K1" i="1"/>
  <c r="J1" i="1"/>
  <c r="J12" i="1" s="1"/>
  <c r="I1" i="1"/>
  <c r="H1" i="1"/>
  <c r="G1" i="1"/>
  <c r="F1" i="1"/>
  <c r="E1" i="1"/>
  <c r="AG2" i="1"/>
  <c r="AF2" i="1"/>
  <c r="AE2" i="1"/>
  <c r="AE22" i="1" s="1"/>
  <c r="AD2" i="1"/>
  <c r="AC2" i="1"/>
  <c r="AB2" i="1"/>
  <c r="AA2" i="1"/>
  <c r="Z2" i="1"/>
  <c r="Y2" i="1"/>
  <c r="X2" i="1"/>
  <c r="W2" i="1"/>
  <c r="W22" i="1" s="1"/>
  <c r="V2" i="1"/>
  <c r="U2" i="1"/>
  <c r="U21" i="1" s="1"/>
  <c r="T2" i="1"/>
  <c r="S2" i="1"/>
  <c r="R2" i="1"/>
  <c r="Q2" i="1"/>
  <c r="P2" i="1"/>
  <c r="O2" i="1"/>
  <c r="N2" i="1"/>
  <c r="M2" i="1"/>
  <c r="M11" i="1" s="1"/>
  <c r="L2" i="1"/>
  <c r="K2" i="1"/>
  <c r="J2" i="1"/>
  <c r="I2" i="1"/>
  <c r="H2" i="1"/>
  <c r="G2" i="1"/>
  <c r="F2" i="1"/>
  <c r="E2" i="1"/>
  <c r="E8" i="1" s="1"/>
  <c r="AF21" i="1"/>
  <c r="AD21" i="1"/>
  <c r="AA21" i="1"/>
  <c r="X21" i="1"/>
  <c r="V21" i="1"/>
  <c r="AF20" i="2"/>
  <c r="AE20" i="2"/>
  <c r="AD19" i="2"/>
  <c r="AD20" i="2"/>
  <c r="AC19" i="2"/>
  <c r="AC20" i="2"/>
  <c r="AB18" i="2"/>
  <c r="AB19" i="2"/>
  <c r="AB20" i="2"/>
  <c r="AA18" i="2"/>
  <c r="AA19" i="2"/>
  <c r="AA20" i="2"/>
  <c r="Z17" i="2"/>
  <c r="Z18" i="2"/>
  <c r="Z19" i="2"/>
  <c r="Z20" i="2"/>
  <c r="AG27" i="2"/>
  <c r="AG26" i="2"/>
  <c r="AF26" i="2"/>
  <c r="AE26" i="2"/>
  <c r="AG25" i="2"/>
  <c r="AF25" i="2"/>
  <c r="AE25" i="2"/>
  <c r="AD25" i="2"/>
  <c r="AC25" i="2"/>
  <c r="AG24" i="2"/>
  <c r="AF24" i="2"/>
  <c r="AE24" i="2"/>
  <c r="AD24" i="2"/>
  <c r="AC24" i="2"/>
  <c r="AB24" i="2"/>
  <c r="AA24" i="2"/>
  <c r="AG23" i="2"/>
  <c r="AF23" i="2"/>
  <c r="AE23" i="2"/>
  <c r="AD23" i="2"/>
  <c r="AC23" i="2"/>
  <c r="AB23" i="2"/>
  <c r="AA23" i="2"/>
  <c r="Z23" i="2"/>
  <c r="AG22" i="2"/>
  <c r="AF22" i="2"/>
  <c r="AE22" i="2"/>
  <c r="AD22" i="2"/>
  <c r="AC22" i="2"/>
  <c r="AB22" i="2"/>
  <c r="AA22" i="2"/>
  <c r="Z22" i="2"/>
  <c r="AG21" i="2"/>
  <c r="AF21" i="2"/>
  <c r="AE21" i="2"/>
  <c r="AD21" i="2"/>
  <c r="AC21" i="2"/>
  <c r="AB21" i="2"/>
  <c r="AA21" i="2"/>
  <c r="Z21" i="2"/>
  <c r="AD13" i="1"/>
  <c r="AC13" i="1"/>
  <c r="AB13" i="1"/>
  <c r="AA13" i="1"/>
  <c r="AA12" i="1"/>
  <c r="V9" i="1"/>
  <c r="V10" i="1"/>
  <c r="V11" i="1"/>
  <c r="W11" i="1"/>
  <c r="X11" i="1"/>
  <c r="Y11" i="1"/>
  <c r="W12" i="1"/>
  <c r="V13" i="1"/>
  <c r="W13" i="1"/>
  <c r="X13" i="1"/>
  <c r="Y13" i="1"/>
  <c r="Y23" i="2"/>
  <c r="Y17" i="2"/>
  <c r="Y18" i="2"/>
  <c r="Y19" i="2"/>
  <c r="Y20" i="2"/>
  <c r="Y21" i="2"/>
  <c r="Y22" i="2"/>
  <c r="X22" i="2"/>
  <c r="X21" i="2"/>
  <c r="X20" i="2"/>
  <c r="X19" i="2"/>
  <c r="X18" i="2"/>
  <c r="X17" i="2"/>
  <c r="X16" i="2"/>
  <c r="W22" i="2"/>
  <c r="W16" i="2"/>
  <c r="W17" i="2"/>
  <c r="W18" i="2"/>
  <c r="W19" i="2"/>
  <c r="W20" i="2"/>
  <c r="W21" i="2"/>
  <c r="V21" i="2"/>
  <c r="V20" i="2"/>
  <c r="V19" i="2"/>
  <c r="V18" i="2"/>
  <c r="V17" i="2"/>
  <c r="V16" i="2"/>
  <c r="V15" i="2"/>
  <c r="T13" i="1"/>
  <c r="T11" i="1"/>
  <c r="S8" i="1"/>
  <c r="S11" i="1"/>
  <c r="S12" i="1"/>
  <c r="S13" i="1"/>
  <c r="Q13" i="1"/>
  <c r="P13" i="1"/>
  <c r="O13" i="1"/>
  <c r="N13" i="1"/>
  <c r="M13" i="1"/>
  <c r="K13" i="1"/>
  <c r="I13" i="1"/>
  <c r="H13" i="1"/>
  <c r="G13" i="1"/>
  <c r="F13" i="1"/>
  <c r="I12" i="1"/>
  <c r="Q11" i="1"/>
  <c r="P11" i="1"/>
  <c r="O11" i="1"/>
  <c r="N11" i="1"/>
  <c r="K11" i="1"/>
  <c r="I11" i="1"/>
  <c r="H11" i="1"/>
  <c r="G11" i="1"/>
  <c r="F11" i="1"/>
  <c r="Q10" i="1"/>
  <c r="O10" i="1"/>
  <c r="K10" i="1"/>
  <c r="I10" i="1"/>
  <c r="G10" i="1"/>
  <c r="Q8" i="1"/>
  <c r="P8" i="1"/>
  <c r="O8" i="1"/>
  <c r="N8" i="1"/>
  <c r="L8" i="1"/>
  <c r="K8" i="1"/>
  <c r="I8" i="1"/>
  <c r="H8" i="1"/>
  <c r="G8" i="1"/>
  <c r="F8" i="1"/>
  <c r="R7" i="1"/>
  <c r="N7" i="1"/>
  <c r="K7" i="1"/>
  <c r="H7" i="1"/>
  <c r="U21" i="2"/>
  <c r="U20" i="2"/>
  <c r="T20" i="2"/>
  <c r="S20" i="2"/>
  <c r="U19" i="2"/>
  <c r="T19" i="2"/>
  <c r="S19" i="2"/>
  <c r="R19" i="2"/>
  <c r="Q19" i="2"/>
  <c r="U18" i="2"/>
  <c r="T18" i="2"/>
  <c r="S18" i="2"/>
  <c r="R18" i="2"/>
  <c r="Q18" i="2"/>
  <c r="P18" i="2"/>
  <c r="O18" i="2"/>
  <c r="U17" i="2"/>
  <c r="T17" i="2"/>
  <c r="S17" i="2"/>
  <c r="R17" i="2"/>
  <c r="Q17" i="2"/>
  <c r="P17" i="2"/>
  <c r="O17" i="2"/>
  <c r="N17" i="2"/>
  <c r="M17" i="2"/>
  <c r="U16" i="2"/>
  <c r="T16" i="2"/>
  <c r="S16" i="2"/>
  <c r="R16" i="2"/>
  <c r="Q16" i="2"/>
  <c r="P16" i="2"/>
  <c r="O16" i="2"/>
  <c r="N16" i="2"/>
  <c r="M16" i="2"/>
  <c r="L16" i="2"/>
  <c r="K16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P12" i="2"/>
  <c r="O12" i="2"/>
  <c r="N12" i="2"/>
  <c r="M12" i="2"/>
  <c r="L12" i="2"/>
  <c r="K12" i="2"/>
  <c r="J12" i="2"/>
  <c r="I12" i="2"/>
  <c r="H12" i="2"/>
  <c r="G12" i="2"/>
  <c r="F12" i="2"/>
  <c r="E12" i="2"/>
  <c r="N11" i="2"/>
  <c r="M11" i="2"/>
  <c r="L11" i="2"/>
  <c r="K11" i="2"/>
  <c r="J11" i="2"/>
  <c r="I11" i="2"/>
  <c r="H11" i="2"/>
  <c r="G11" i="2"/>
  <c r="F11" i="2"/>
  <c r="E11" i="2"/>
  <c r="L10" i="2"/>
  <c r="K10" i="2"/>
  <c r="J10" i="2"/>
  <c r="I10" i="2"/>
  <c r="H10" i="2"/>
  <c r="G10" i="2"/>
  <c r="F10" i="2"/>
  <c r="E10" i="2"/>
  <c r="J9" i="2"/>
  <c r="I9" i="2"/>
  <c r="H9" i="2"/>
  <c r="G9" i="2"/>
  <c r="F9" i="2"/>
  <c r="E9" i="2"/>
  <c r="H8" i="2"/>
  <c r="G8" i="2"/>
  <c r="F8" i="2"/>
  <c r="E8" i="2"/>
  <c r="F7" i="2"/>
  <c r="E7" i="2"/>
  <c r="X22" i="1" l="1"/>
  <c r="AB22" i="1"/>
  <c r="I9" i="1"/>
  <c r="AC22" i="1"/>
  <c r="Q9" i="1"/>
  <c r="AD22" i="1"/>
  <c r="Y22" i="1"/>
  <c r="AG22" i="1"/>
  <c r="AB24" i="1"/>
  <c r="AD24" i="1"/>
  <c r="G9" i="1"/>
  <c r="L7" i="1"/>
  <c r="AD20" i="1"/>
  <c r="AD23" i="1"/>
  <c r="AF25" i="1"/>
  <c r="AC23" i="1"/>
  <c r="AC4" i="1" s="1"/>
  <c r="E7" i="1"/>
  <c r="Y21" i="1"/>
  <c r="E13" i="1"/>
  <c r="M8" i="1"/>
  <c r="M12" i="1"/>
  <c r="U20" i="1"/>
  <c r="AC24" i="1"/>
  <c r="F3" i="2" a="1"/>
  <c r="F3" i="2" s="1"/>
  <c r="E12" i="1"/>
  <c r="U13" i="1"/>
  <c r="W20" i="1"/>
  <c r="E11" i="1"/>
  <c r="U12" i="1"/>
  <c r="AE20" i="1"/>
  <c r="AE21" i="1"/>
  <c r="AE24" i="1"/>
  <c r="Q7" i="1"/>
  <c r="E10" i="1"/>
  <c r="U11" i="1"/>
  <c r="AC21" i="1"/>
  <c r="AG27" i="1"/>
  <c r="AG21" i="1"/>
  <c r="AG24" i="1"/>
  <c r="W21" i="1"/>
  <c r="W4" i="1" s="1"/>
  <c r="H9" i="1"/>
  <c r="F10" i="1"/>
  <c r="P10" i="1"/>
  <c r="K12" i="1"/>
  <c r="V12" i="1"/>
  <c r="V20" i="1"/>
  <c r="V4" i="1" s="1"/>
  <c r="AF20" i="1"/>
  <c r="AE23" i="1"/>
  <c r="AE25" i="1"/>
  <c r="K9" i="1"/>
  <c r="K4" i="1" s="1"/>
  <c r="H10" i="1"/>
  <c r="N12" i="1"/>
  <c r="X20" i="1"/>
  <c r="AG23" i="1"/>
  <c r="AA23" i="1"/>
  <c r="O12" i="1"/>
  <c r="S10" i="1"/>
  <c r="U10" i="1"/>
  <c r="Y20" i="1"/>
  <c r="AE26" i="1"/>
  <c r="T10" i="1"/>
  <c r="E9" i="1"/>
  <c r="F12" i="1"/>
  <c r="P12" i="1"/>
  <c r="S9" i="1"/>
  <c r="U9" i="1"/>
  <c r="AA20" i="1"/>
  <c r="Y23" i="1"/>
  <c r="AF26" i="1"/>
  <c r="N9" i="1"/>
  <c r="O9" i="1"/>
  <c r="M10" i="1"/>
  <c r="G12" i="1"/>
  <c r="Q12" i="1"/>
  <c r="Y12" i="1"/>
  <c r="X10" i="1"/>
  <c r="X4" i="1" s="1"/>
  <c r="AC20" i="1"/>
  <c r="AB23" i="1"/>
  <c r="AD25" i="1"/>
  <c r="M9" i="1"/>
  <c r="F9" i="1"/>
  <c r="N10" i="1"/>
  <c r="H12" i="1"/>
  <c r="S20" i="1"/>
  <c r="M7" i="1"/>
  <c r="O7" i="1"/>
  <c r="F7" i="1"/>
  <c r="P7" i="1"/>
  <c r="G7" i="1"/>
  <c r="L11" i="1"/>
  <c r="L13" i="1"/>
  <c r="T12" i="1"/>
  <c r="L9" i="1"/>
  <c r="AB20" i="1"/>
  <c r="J7" i="1"/>
  <c r="R10" i="1"/>
  <c r="Z21" i="1"/>
  <c r="T20" i="1"/>
  <c r="L12" i="1"/>
  <c r="T8" i="1"/>
  <c r="AC25" i="1"/>
  <c r="L10" i="1"/>
  <c r="T9" i="1"/>
  <c r="AB12" i="1"/>
  <c r="AB21" i="1"/>
  <c r="AA24" i="1"/>
  <c r="AA22" i="1"/>
  <c r="J9" i="1"/>
  <c r="R9" i="1"/>
  <c r="Z22" i="1"/>
  <c r="J11" i="1"/>
  <c r="R11" i="1"/>
  <c r="Z20" i="1"/>
  <c r="Z23" i="1"/>
  <c r="J8" i="1"/>
  <c r="R8" i="1"/>
  <c r="Z12" i="1"/>
  <c r="J13" i="1"/>
  <c r="R13" i="1"/>
  <c r="J10" i="1"/>
  <c r="Z13" i="1"/>
  <c r="Z4" i="2"/>
  <c r="AB4" i="2"/>
  <c r="P4" i="2"/>
  <c r="AA4" i="2"/>
  <c r="AE4" i="2"/>
  <c r="G4" i="2"/>
  <c r="O4" i="2"/>
  <c r="S4" i="2"/>
  <c r="Y4" i="2"/>
  <c r="AG4" i="2"/>
  <c r="AF4" i="2"/>
  <c r="AD4" i="2"/>
  <c r="AC4" i="2"/>
  <c r="AF4" i="1"/>
  <c r="X4" i="2"/>
  <c r="W4" i="2"/>
  <c r="V4" i="2"/>
  <c r="H4" i="2"/>
  <c r="J4" i="2"/>
  <c r="L4" i="2"/>
  <c r="T4" i="2"/>
  <c r="Q4" i="2"/>
  <c r="F4" i="2"/>
  <c r="I4" i="2"/>
  <c r="K4" i="2"/>
  <c r="M4" i="2"/>
  <c r="U4" i="2"/>
  <c r="R4" i="2"/>
  <c r="E4" i="2"/>
  <c r="E5" i="2" s="1"/>
  <c r="N4" i="2"/>
  <c r="I4" i="1"/>
  <c r="G4" i="1" l="1"/>
  <c r="F4" i="1"/>
  <c r="P4" i="1"/>
  <c r="U4" i="1"/>
  <c r="Q4" i="1"/>
  <c r="S4" i="1"/>
  <c r="H4" i="1"/>
  <c r="O4" i="1"/>
  <c r="AB4" i="1"/>
  <c r="AD4" i="1"/>
  <c r="AA4" i="1"/>
  <c r="Y4" i="1"/>
  <c r="AE4" i="1"/>
  <c r="N4" i="1"/>
  <c r="E4" i="1"/>
  <c r="E5" i="1" s="1"/>
  <c r="AG4" i="1"/>
  <c r="G3" i="2"/>
  <c r="H3" i="2" s="1" a="1"/>
  <c r="H3" i="2" s="1"/>
  <c r="I3" i="2" s="1"/>
  <c r="J3" i="2" s="1" a="1"/>
  <c r="J3" i="2" s="1"/>
  <c r="K3" i="2" s="1"/>
  <c r="R4" i="1"/>
  <c r="T4" i="1"/>
  <c r="M4" i="1"/>
  <c r="J4" i="1"/>
  <c r="L4" i="1"/>
  <c r="F3" i="1" a="1"/>
  <c r="F3" i="1" s="1"/>
  <c r="G3" i="1" s="1"/>
  <c r="H3" i="1" s="1" a="1"/>
  <c r="H3" i="1" s="1"/>
  <c r="I3" i="1" s="1"/>
  <c r="J3" i="1" s="1" a="1"/>
  <c r="J3" i="1" s="1"/>
  <c r="K3" i="1" s="1"/>
  <c r="L3" i="1" s="1" a="1"/>
  <c r="L3" i="1" s="1"/>
  <c r="M3" i="1" s="1"/>
  <c r="N3" i="1" s="1" a="1"/>
  <c r="N3" i="1" s="1"/>
  <c r="O3" i="1" s="1"/>
  <c r="P3" i="1" s="1" a="1"/>
  <c r="P3" i="1" s="1"/>
  <c r="Q3" i="1" s="1"/>
  <c r="R3" i="1" s="1" a="1"/>
  <c r="R3" i="1" s="1"/>
  <c r="S3" i="1" s="1"/>
  <c r="T3" i="1" s="1" a="1"/>
  <c r="T3" i="1" s="1"/>
  <c r="U3" i="1" s="1"/>
  <c r="V3" i="1" s="1" a="1"/>
  <c r="V3" i="1" s="1"/>
  <c r="W3" i="1" s="1"/>
  <c r="X3" i="1" s="1" a="1"/>
  <c r="X3" i="1" s="1"/>
  <c r="Y3" i="1" s="1"/>
  <c r="Z3" i="1" s="1" a="1"/>
  <c r="Z3" i="1" s="1"/>
  <c r="Z4" i="1"/>
  <c r="F5" i="2"/>
  <c r="F6" i="2" s="1"/>
  <c r="F5" i="1" l="1"/>
  <c r="F6" i="1" s="1"/>
  <c r="V5" i="1"/>
  <c r="V6" i="1" s="1"/>
  <c r="AA3" i="1"/>
  <c r="Z5" i="1"/>
  <c r="Z6" i="1" s="1"/>
  <c r="W5" i="1"/>
  <c r="W6" i="1" s="1"/>
  <c r="L3" i="2" a="1"/>
  <c r="L3" i="2" s="1"/>
  <c r="M3" i="2" s="1"/>
  <c r="Y5" i="1"/>
  <c r="Y6" i="1" s="1"/>
  <c r="X5" i="1"/>
  <c r="X6" i="1" s="1"/>
  <c r="H5" i="1"/>
  <c r="H6" i="1" s="1"/>
  <c r="G5" i="2"/>
  <c r="G6" i="2" s="1"/>
  <c r="G5" i="1"/>
  <c r="G6" i="1" s="1"/>
  <c r="AB3" i="1" l="1" a="1"/>
  <c r="AB3" i="1" s="1"/>
  <c r="AA5" i="1"/>
  <c r="AA6" i="1" s="1"/>
  <c r="N3" i="2" a="1"/>
  <c r="N3" i="2" s="1"/>
  <c r="O3" i="2" s="1"/>
  <c r="H5" i="2"/>
  <c r="H6" i="2" s="1"/>
  <c r="I5" i="1"/>
  <c r="I6" i="1" s="1"/>
  <c r="AC3" i="1" l="1"/>
  <c r="AB5" i="1"/>
  <c r="AB6" i="1" s="1"/>
  <c r="P3" i="2" a="1"/>
  <c r="P3" i="2" s="1"/>
  <c r="Q3" i="2" s="1"/>
  <c r="J5" i="1"/>
  <c r="J6" i="1" s="1"/>
  <c r="I5" i="2"/>
  <c r="I6" i="2" s="1"/>
  <c r="AD3" i="1" l="1" a="1"/>
  <c r="AD3" i="1" s="1"/>
  <c r="AC5" i="1"/>
  <c r="AC6" i="1" s="1"/>
  <c r="R3" i="2" a="1"/>
  <c r="R3" i="2" s="1"/>
  <c r="S3" i="2" s="1"/>
  <c r="J5" i="2"/>
  <c r="J6" i="2" s="1"/>
  <c r="AE3" i="1" l="1"/>
  <c r="AD5" i="1"/>
  <c r="AD6" i="1" s="1"/>
  <c r="T3" i="2" a="1"/>
  <c r="T3" i="2" s="1"/>
  <c r="U3" i="2" s="1"/>
  <c r="V3" i="2" s="1" a="1"/>
  <c r="V3" i="2" s="1"/>
  <c r="K5" i="1"/>
  <c r="K6" i="1" s="1"/>
  <c r="K5" i="2"/>
  <c r="K6" i="2" s="1"/>
  <c r="AF3" i="1" l="1" a="1"/>
  <c r="AF3" i="1" s="1"/>
  <c r="AE5" i="1"/>
  <c r="AE6" i="1" s="1"/>
  <c r="V5" i="2"/>
  <c r="V6" i="2" s="1"/>
  <c r="W3" i="2"/>
  <c r="L5" i="1"/>
  <c r="L6" i="1" s="1"/>
  <c r="L5" i="2"/>
  <c r="L6" i="2" s="1"/>
  <c r="AG3" i="1" l="1"/>
  <c r="AG5" i="1" s="1"/>
  <c r="AG6" i="1" s="1"/>
  <c r="AF5" i="1"/>
  <c r="AF6" i="1" s="1"/>
  <c r="W5" i="2"/>
  <c r="W6" i="2" s="1"/>
  <c r="X3" i="2" a="1"/>
  <c r="X3" i="2" s="1"/>
  <c r="M5" i="1"/>
  <c r="M6" i="1" s="1"/>
  <c r="M5" i="2"/>
  <c r="M6" i="2" s="1"/>
  <c r="Y3" i="2" l="1"/>
  <c r="X5" i="2"/>
  <c r="X6" i="2" s="1"/>
  <c r="N5" i="1"/>
  <c r="N6" i="1" s="1"/>
  <c r="N5" i="2"/>
  <c r="N6" i="2" s="1"/>
  <c r="Z3" i="2" l="1" a="1"/>
  <c r="Z3" i="2" s="1"/>
  <c r="Y5" i="2"/>
  <c r="Y6" i="2" s="1"/>
  <c r="O5" i="1"/>
  <c r="O6" i="1" s="1"/>
  <c r="O5" i="2"/>
  <c r="O6" i="2" s="1"/>
  <c r="Z5" i="2" l="1"/>
  <c r="Z6" i="2" s="1"/>
  <c r="AA3" i="2"/>
  <c r="P5" i="1"/>
  <c r="P6" i="1" s="1"/>
  <c r="P5" i="2"/>
  <c r="P6" i="2" s="1"/>
  <c r="AB3" i="2" l="1" a="1"/>
  <c r="AB3" i="2" s="1"/>
  <c r="AA5" i="2"/>
  <c r="AA6" i="2" s="1"/>
  <c r="Q5" i="1"/>
  <c r="Q6" i="1" s="1"/>
  <c r="Q5" i="2"/>
  <c r="Q6" i="2" s="1"/>
  <c r="AB5" i="2" l="1"/>
  <c r="AB6" i="2" s="1"/>
  <c r="AC3" i="2"/>
  <c r="R5" i="1"/>
  <c r="R6" i="1" s="1"/>
  <c r="R5" i="2"/>
  <c r="R6" i="2" s="1"/>
  <c r="AD3" i="2" l="1" a="1"/>
  <c r="AD3" i="2" s="1"/>
  <c r="AC5" i="2"/>
  <c r="AC6" i="2" s="1"/>
  <c r="S5" i="1"/>
  <c r="S6" i="1" s="1"/>
  <c r="S5" i="2"/>
  <c r="S6" i="2" s="1"/>
  <c r="AE3" i="2" l="1"/>
  <c r="AD5" i="2"/>
  <c r="AD6" i="2" s="1"/>
  <c r="U5" i="1"/>
  <c r="U6" i="1" s="1"/>
  <c r="T5" i="1"/>
  <c r="T6" i="1" s="1"/>
  <c r="T5" i="2"/>
  <c r="T6" i="2" s="1"/>
  <c r="U5" i="2"/>
  <c r="U6" i="2" s="1"/>
  <c r="AF3" i="2" l="1" a="1"/>
  <c r="AF3" i="2" s="1"/>
  <c r="AE5" i="2"/>
  <c r="AE6" i="2" s="1"/>
  <c r="AG3" i="2" l="1"/>
  <c r="AG5" i="2" s="1"/>
  <c r="AG6" i="2" s="1"/>
  <c r="AF5" i="2"/>
  <c r="AF6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<sst xmlns="http://schemas.openxmlformats.org/spreadsheetml/2006/main" count="44" uniqueCount="35">
  <si>
    <t>Data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</si>
  <si>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</si>
  <si>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</si>
  <si>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</si>
  <si>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</si>
  <si>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</si>
  <si>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</si>
  <si>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</si>
  <si>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</si>
  <si>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</si>
  <si>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</si>
  <si>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</si>
  <si>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</si>
  <si>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Scadenza</t>
  </si>
  <si>
    <t>Cedola</t>
  </si>
  <si>
    <t>Obb</t>
  </si>
  <si>
    <t>Liquidità</t>
  </si>
  <si>
    <t>Valore</t>
  </si>
  <si>
    <t>Tassi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</si>
  <si>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</si>
  <si>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</si>
  <si>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</si>
  <si>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</si>
  <si>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</si>
  <si>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</si>
  <si>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</si>
  <si>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</si>
  <si>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</si>
  <si>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</si>
  <si>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Z</t>
  </si>
  <si>
    <t>Totale</t>
  </si>
  <si>
    <t>Guadagno</t>
  </si>
  <si>
    <t>W</t>
  </si>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</sst>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"/>
    <numFmt numFmtId="167" formatCode="mmm\ yyyy"/>
    <numFmt numFmtId="168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2" fontId="3" fillId="0" borderId="0" xfId="0" applyNumberFormat="1" applyFont="1"/>
    <xf numFmtId="9" fontId="0" fillId="0" borderId="0" xfId="0" applyNumberFormat="1"/>
    <xf numFmtId="167" fontId="2" fillId="0" borderId="0" xfId="0" applyNumberFormat="1" applyFont="1"/>
    <xf numFmtId="165" fontId="0" fillId="0" borderId="0" xfId="0" applyNumberFormat="1"/>
    <xf numFmtId="1" fontId="0" fillId="0" borderId="0" xfId="0" applyNumberFormat="1"/>
    <xf numFmtId="2" fontId="3" fillId="2" borderId="0" xfId="0" applyNumberFormat="1" applyFont="1" applyFill="1"/>
    <xf numFmtId="167" fontId="2" fillId="3" borderId="0" xfId="0" applyNumberFormat="1" applyFont="1" applyFill="1"/>
    <xf numFmtId="2" fontId="3" fillId="3" borderId="0" xfId="0" applyNumberFormat="1" applyFont="1" applyFill="1"/>
    <xf numFmtId="165" fontId="0" fillId="3" borderId="0" xfId="0" applyNumberFormat="1" applyFill="1"/>
    <xf numFmtId="1" fontId="0" fillId="3" borderId="0" xfId="0" applyNumberFormat="1" applyFill="1"/>
    <xf numFmtId="0" fontId="0" fillId="3" borderId="0" xfId="0" applyFill="1"/>
    <xf numFmtId="10" fontId="3" fillId="0" borderId="0" xfId="1" applyNumberFormat="1" applyFont="1"/>
    <xf numFmtId="9" fontId="0" fillId="0" borderId="0" xfId="1" applyNumberFormat="1" applyFont="1"/>
    <xf numFmtId="10" fontId="3" fillId="3" borderId="0" xfId="1" applyNumberFormat="1" applyFont="1" applyFill="1"/>
    <xf numFmtId="168" fontId="2" fillId="0" borderId="0" xfId="0" applyNumberFormat="1" applyFont="1"/>
    <xf numFmtId="168" fontId="2" fillId="3" borderId="0" xfId="0" applyNumberFormat="1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chartsheet" Target="chartsheets/sheet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2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Indice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indice!$E$1:$AG$1</c:f>
              <c:numCache>
                <c:formatCode>mmm\ yyyy</c:formatCode>
                <c:ptCount val="29"/>
                <c:pt idx="0">
                  <c:v>36526</c:v>
                </c:pt>
                <c:pt idx="1">
                  <c:v>36708</c:v>
                </c:pt>
                <c:pt idx="2">
                  <c:v>36708</c:v>
                </c:pt>
                <c:pt idx="3">
                  <c:v>36892</c:v>
                </c:pt>
                <c:pt idx="4">
                  <c:v>36892</c:v>
                </c:pt>
                <c:pt idx="5">
                  <c:v>37073</c:v>
                </c:pt>
                <c:pt idx="6">
                  <c:v>37073</c:v>
                </c:pt>
                <c:pt idx="7">
                  <c:v>37257</c:v>
                </c:pt>
                <c:pt idx="8">
                  <c:v>37257</c:v>
                </c:pt>
                <c:pt idx="9">
                  <c:v>37438</c:v>
                </c:pt>
                <c:pt idx="10">
                  <c:v>37438</c:v>
                </c:pt>
                <c:pt idx="11">
                  <c:v>37622</c:v>
                </c:pt>
                <c:pt idx="12">
                  <c:v>37622</c:v>
                </c:pt>
                <c:pt idx="13">
                  <c:v>37803</c:v>
                </c:pt>
                <c:pt idx="14">
                  <c:v>37803</c:v>
                </c:pt>
                <c:pt idx="15">
                  <c:v>37987</c:v>
                </c:pt>
                <c:pt idx="16">
                  <c:v>37987</c:v>
                </c:pt>
                <c:pt idx="17">
                  <c:v>38169</c:v>
                </c:pt>
                <c:pt idx="18">
                  <c:v>38169</c:v>
                </c:pt>
                <c:pt idx="19">
                  <c:v>38353</c:v>
                </c:pt>
                <c:pt idx="20">
                  <c:v>38353</c:v>
                </c:pt>
                <c:pt idx="21">
                  <c:v>38534</c:v>
                </c:pt>
                <c:pt idx="22">
                  <c:v>38534</c:v>
                </c:pt>
                <c:pt idx="23">
                  <c:v>38718</c:v>
                </c:pt>
                <c:pt idx="24">
                  <c:v>38718</c:v>
                </c:pt>
                <c:pt idx="25">
                  <c:v>38899</c:v>
                </c:pt>
                <c:pt idx="26">
                  <c:v>38899</c:v>
                </c:pt>
                <c:pt idx="27">
                  <c:v>39083</c:v>
                </c:pt>
                <c:pt idx="28">
                  <c:v>39083</c:v>
                </c:pt>
              </c:numCache>
            </c:numRef>
          </c:xVal>
          <c:yVal>
            <c:numRef>
              <c:f>indice!$E$5:$AG$5</c:f>
              <c:numCache>
                <c:formatCode>0.00</c:formatCode>
                <c:ptCount val="29"/>
                <c:pt idx="0">
                  <c:v>699.95566260368878</c:v>
                </c:pt>
                <c:pt idx="1">
                  <c:v>710.46674695276658</c:v>
                </c:pt>
                <c:pt idx="2">
                  <c:v>710.46674695276658</c:v>
                </c:pt>
                <c:pt idx="3">
                  <c:v>666.02897653751006</c:v>
                </c:pt>
                <c:pt idx="4">
                  <c:v>666.02897653751006</c:v>
                </c:pt>
                <c:pt idx="5">
                  <c:v>682.2643569537081</c:v>
                </c:pt>
                <c:pt idx="6">
                  <c:v>682.2643569537081</c:v>
                </c:pt>
                <c:pt idx="7">
                  <c:v>698.75042657866356</c:v>
                </c:pt>
                <c:pt idx="8">
                  <c:v>698.75042657866356</c:v>
                </c:pt>
                <c:pt idx="9">
                  <c:v>715.49337620158838</c:v>
                </c:pt>
                <c:pt idx="10">
                  <c:v>715.49337620158838</c:v>
                </c:pt>
                <c:pt idx="11">
                  <c:v>732.45015934051639</c:v>
                </c:pt>
                <c:pt idx="12">
                  <c:v>732.45015934051639</c:v>
                </c:pt>
                <c:pt idx="13">
                  <c:v>749.62605663050419</c:v>
                </c:pt>
                <c:pt idx="14">
                  <c:v>749.62605663050419</c:v>
                </c:pt>
                <c:pt idx="15">
                  <c:v>766.97708895910353</c:v>
                </c:pt>
                <c:pt idx="16">
                  <c:v>766.97708895910353</c:v>
                </c:pt>
                <c:pt idx="17">
                  <c:v>784.50758129950748</c:v>
                </c:pt>
                <c:pt idx="18">
                  <c:v>784.50758129950748</c:v>
                </c:pt>
                <c:pt idx="19">
                  <c:v>802.03807363991143</c:v>
                </c:pt>
                <c:pt idx="20">
                  <c:v>802.03807363991143</c:v>
                </c:pt>
                <c:pt idx="21">
                  <c:v>819.56856598031538</c:v>
                </c:pt>
                <c:pt idx="22">
                  <c:v>819.56856598031538</c:v>
                </c:pt>
                <c:pt idx="23">
                  <c:v>837.09905832071934</c:v>
                </c:pt>
                <c:pt idx="24">
                  <c:v>837.09905832071934</c:v>
                </c:pt>
                <c:pt idx="25">
                  <c:v>854.62955066112329</c:v>
                </c:pt>
                <c:pt idx="26">
                  <c:v>854.62955066112329</c:v>
                </c:pt>
                <c:pt idx="27">
                  <c:v>872.16004300152724</c:v>
                </c:pt>
                <c:pt idx="28">
                  <c:v>872.16004300152724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25D-4966-9D3E-3B9BE4D32E4F}"/>
            </c:ext>
          </c:extLst>
        </c:ser>
        <c:ser>
          <c:idx val="1"/>
          <c:order val="1"/>
          <c:tx>
            <c:v>Obbligazioni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obbligazioni!$E$1:$AG$1</c:f>
              <c:numCache>
                <c:formatCode>mmm\ yyyy</c:formatCode>
                <c:ptCount val="29"/>
                <c:pt idx="0">
                  <c:v>36526</c:v>
                </c:pt>
                <c:pt idx="1">
                  <c:v>36708</c:v>
                </c:pt>
                <c:pt idx="2">
                  <c:v>36708</c:v>
                </c:pt>
                <c:pt idx="3">
                  <c:v>36892</c:v>
                </c:pt>
                <c:pt idx="4">
                  <c:v>36892</c:v>
                </c:pt>
                <c:pt idx="5">
                  <c:v>37073</c:v>
                </c:pt>
                <c:pt idx="6">
                  <c:v>37073</c:v>
                </c:pt>
                <c:pt idx="7">
                  <c:v>37257</c:v>
                </c:pt>
                <c:pt idx="8">
                  <c:v>37257</c:v>
                </c:pt>
                <c:pt idx="9">
                  <c:v>37438</c:v>
                </c:pt>
                <c:pt idx="10">
                  <c:v>37438</c:v>
                </c:pt>
                <c:pt idx="11">
                  <c:v>37622</c:v>
                </c:pt>
                <c:pt idx="12">
                  <c:v>37622</c:v>
                </c:pt>
                <c:pt idx="13">
                  <c:v>37803</c:v>
                </c:pt>
                <c:pt idx="14">
                  <c:v>37803</c:v>
                </c:pt>
                <c:pt idx="15">
                  <c:v>37987</c:v>
                </c:pt>
                <c:pt idx="16">
                  <c:v>37987</c:v>
                </c:pt>
                <c:pt idx="17">
                  <c:v>38169</c:v>
                </c:pt>
                <c:pt idx="18">
                  <c:v>38169</c:v>
                </c:pt>
                <c:pt idx="19">
                  <c:v>38353</c:v>
                </c:pt>
                <c:pt idx="20">
                  <c:v>38353</c:v>
                </c:pt>
                <c:pt idx="21">
                  <c:v>38534</c:v>
                </c:pt>
                <c:pt idx="22">
                  <c:v>38534</c:v>
                </c:pt>
                <c:pt idx="23">
                  <c:v>38718</c:v>
                </c:pt>
                <c:pt idx="24">
                  <c:v>38718</c:v>
                </c:pt>
                <c:pt idx="25">
                  <c:v>38899</c:v>
                </c:pt>
                <c:pt idx="26">
                  <c:v>38899</c:v>
                </c:pt>
                <c:pt idx="27">
                  <c:v>39083</c:v>
                </c:pt>
                <c:pt idx="28">
                  <c:v>39083</c:v>
                </c:pt>
              </c:numCache>
            </c:numRef>
          </c:xVal>
          <c:yVal>
            <c:numRef>
              <c:f>obbligazioni!$E$5:$AG$5</c:f>
              <c:numCache>
                <c:formatCode>0.00</c:formatCode>
                <c:ptCount val="29"/>
                <c:pt idx="0">
                  <c:v>699.95566260368878</c:v>
                </c:pt>
                <c:pt idx="1">
                  <c:v>710.46674695276658</c:v>
                </c:pt>
                <c:pt idx="2">
                  <c:v>710.46674695276658</c:v>
                </c:pt>
                <c:pt idx="3">
                  <c:v>671.55778628647181</c:v>
                </c:pt>
                <c:pt idx="4">
                  <c:v>671.55778628647181</c:v>
                </c:pt>
                <c:pt idx="5">
                  <c:v>687.77153110849019</c:v>
                </c:pt>
                <c:pt idx="6">
                  <c:v>687.77153110849019</c:v>
                </c:pt>
                <c:pt idx="7">
                  <c:v>704.089334681644</c:v>
                </c:pt>
                <c:pt idx="8">
                  <c:v>704.089334681644</c:v>
                </c:pt>
                <c:pt idx="9">
                  <c:v>720.58785197455109</c:v>
                </c:pt>
                <c:pt idx="10">
                  <c:v>720.58785197455109</c:v>
                </c:pt>
                <c:pt idx="11">
                  <c:v>737.1675578609246</c:v>
                </c:pt>
                <c:pt idx="12">
                  <c:v>737.1675578609246</c:v>
                </c:pt>
                <c:pt idx="13">
                  <c:v>753.96508624826481</c:v>
                </c:pt>
                <c:pt idx="14">
                  <c:v>753.96508624826481</c:v>
                </c:pt>
                <c:pt idx="15">
                  <c:v>770.94207464740975</c:v>
                </c:pt>
                <c:pt idx="16">
                  <c:v>770.94207464740975</c:v>
                </c:pt>
                <c:pt idx="17">
                  <c:v>788.05356468390505</c:v>
                </c:pt>
                <c:pt idx="18">
                  <c:v>788.05356468390505</c:v>
                </c:pt>
                <c:pt idx="19">
                  <c:v>805.30287788598707</c:v>
                </c:pt>
                <c:pt idx="20">
                  <c:v>805.30287788598707</c:v>
                </c:pt>
                <c:pt idx="21">
                  <c:v>822.64402765409488</c:v>
                </c:pt>
                <c:pt idx="22">
                  <c:v>822.64402765409488</c:v>
                </c:pt>
                <c:pt idx="23">
                  <c:v>840.07928189926088</c:v>
                </c:pt>
                <c:pt idx="24">
                  <c:v>840.07928189926088</c:v>
                </c:pt>
                <c:pt idx="25">
                  <c:v>857.5914770212122</c:v>
                </c:pt>
                <c:pt idx="26">
                  <c:v>857.5914770212122</c:v>
                </c:pt>
                <c:pt idx="27">
                  <c:v>875.12196936161615</c:v>
                </c:pt>
                <c:pt idx="28">
                  <c:v>875.12196936161615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25D-4966-9D3E-3B9BE4D32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3629920"/>
        <c:axId val="601171616"/>
      </c:scatterChart>
      <c:valAx>
        <c:axId val="773629920"/>
        <c:scaling>
          <c:orientation val="minMax"/>
          <c:min val="3653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\ 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1171616"/>
        <c:crosses val="autoZero"/>
        <c:crossBetween val="midCat"/>
        <c:majorUnit val="182.5"/>
      </c:valAx>
      <c:valAx>
        <c:axId val="601171616"/>
        <c:scaling>
          <c:orientation val="minMax"/>
          <c:min val="5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36299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Indice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indice!$E$1:$AG$1</c:f>
              <c:numCache>
                <c:formatCode>mmm\ yyyy</c:formatCode>
                <c:ptCount val="29"/>
                <c:pt idx="0">
                  <c:v>36526</c:v>
                </c:pt>
                <c:pt idx="1">
                  <c:v>36708</c:v>
                </c:pt>
                <c:pt idx="2">
                  <c:v>36708</c:v>
                </c:pt>
                <c:pt idx="3">
                  <c:v>36892</c:v>
                </c:pt>
                <c:pt idx="4">
                  <c:v>36892</c:v>
                </c:pt>
                <c:pt idx="5">
                  <c:v>37073</c:v>
                </c:pt>
                <c:pt idx="6">
                  <c:v>37073</c:v>
                </c:pt>
                <c:pt idx="7">
                  <c:v>37257</c:v>
                </c:pt>
                <c:pt idx="8">
                  <c:v>37257</c:v>
                </c:pt>
                <c:pt idx="9">
                  <c:v>37438</c:v>
                </c:pt>
                <c:pt idx="10">
                  <c:v>37438</c:v>
                </c:pt>
                <c:pt idx="11">
                  <c:v>37622</c:v>
                </c:pt>
                <c:pt idx="12">
                  <c:v>37622</c:v>
                </c:pt>
                <c:pt idx="13">
                  <c:v>37803</c:v>
                </c:pt>
                <c:pt idx="14">
                  <c:v>37803</c:v>
                </c:pt>
                <c:pt idx="15">
                  <c:v>37987</c:v>
                </c:pt>
                <c:pt idx="16">
                  <c:v>37987</c:v>
                </c:pt>
                <c:pt idx="17">
                  <c:v>38169</c:v>
                </c:pt>
                <c:pt idx="18">
                  <c:v>38169</c:v>
                </c:pt>
                <c:pt idx="19">
                  <c:v>38353</c:v>
                </c:pt>
                <c:pt idx="20">
                  <c:v>38353</c:v>
                </c:pt>
                <c:pt idx="21">
                  <c:v>38534</c:v>
                </c:pt>
                <c:pt idx="22">
                  <c:v>38534</c:v>
                </c:pt>
                <c:pt idx="23">
                  <c:v>38718</c:v>
                </c:pt>
                <c:pt idx="24">
                  <c:v>38718</c:v>
                </c:pt>
                <c:pt idx="25">
                  <c:v>38899</c:v>
                </c:pt>
                <c:pt idx="26">
                  <c:v>38899</c:v>
                </c:pt>
                <c:pt idx="27">
                  <c:v>39083</c:v>
                </c:pt>
                <c:pt idx="28">
                  <c:v>39083</c:v>
                </c:pt>
              </c:numCache>
            </c:numRef>
          </c:xVal>
          <c:yVal>
            <c:numRef>
              <c:f>indice!$E$6:$AG$6</c:f>
              <c:numCache>
                <c:formatCode>0.00%</c:formatCode>
                <c:ptCount val="29"/>
                <c:pt idx="1">
                  <c:v>3.0364549302832833E-2</c:v>
                </c:pt>
                <c:pt idx="2">
                  <c:v>3.0364549302832833E-2</c:v>
                </c:pt>
                <c:pt idx="3">
                  <c:v>-4.8372883143230183E-2</c:v>
                </c:pt>
                <c:pt idx="4">
                  <c:v>-4.8372883143230183E-2</c:v>
                </c:pt>
                <c:pt idx="5">
                  <c:v>-1.6948556984744956E-2</c:v>
                </c:pt>
                <c:pt idx="6">
                  <c:v>-1.6948556984744956E-2</c:v>
                </c:pt>
                <c:pt idx="7">
                  <c:v>-8.6071945549681672E-4</c:v>
                </c:pt>
                <c:pt idx="8">
                  <c:v>-8.6071945549681672E-4</c:v>
                </c:pt>
                <c:pt idx="9">
                  <c:v>8.8317439567588973E-3</c:v>
                </c:pt>
                <c:pt idx="10">
                  <c:v>8.8317439567588973E-3</c:v>
                </c:pt>
                <c:pt idx="11">
                  <c:v>1.5237576521817786E-2</c:v>
                </c:pt>
                <c:pt idx="12">
                  <c:v>1.5237576521817786E-2</c:v>
                </c:pt>
                <c:pt idx="13">
                  <c:v>1.9802465634249256E-2</c:v>
                </c:pt>
                <c:pt idx="14">
                  <c:v>1.9802465634249256E-2</c:v>
                </c:pt>
                <c:pt idx="15">
                  <c:v>2.3123275900070794E-2</c:v>
                </c:pt>
                <c:pt idx="16">
                  <c:v>2.3123275900070794E-2</c:v>
                </c:pt>
                <c:pt idx="17">
                  <c:v>2.5675781074560033E-2</c:v>
                </c:pt>
                <c:pt idx="18">
                  <c:v>2.5675781074560033E-2</c:v>
                </c:pt>
                <c:pt idx="19">
                  <c:v>2.7590395810433099E-2</c:v>
                </c:pt>
                <c:pt idx="20">
                  <c:v>2.7590395810433099E-2</c:v>
                </c:pt>
                <c:pt idx="21">
                  <c:v>2.9112036443926792E-2</c:v>
                </c:pt>
                <c:pt idx="22">
                  <c:v>2.9112036443926792E-2</c:v>
                </c:pt>
                <c:pt idx="23">
                  <c:v>3.0262991214091706E-2</c:v>
                </c:pt>
                <c:pt idx="24">
                  <c:v>3.0262991214091706E-2</c:v>
                </c:pt>
                <c:pt idx="25">
                  <c:v>3.1207160704785686E-2</c:v>
                </c:pt>
                <c:pt idx="26">
                  <c:v>3.1207160704785686E-2</c:v>
                </c:pt>
                <c:pt idx="27">
                  <c:v>3.1917999657889107E-2</c:v>
                </c:pt>
                <c:pt idx="28">
                  <c:v>3.1917999657889107E-2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8FF-4BA0-90D2-C0B29B3749AA}"/>
            </c:ext>
          </c:extLst>
        </c:ser>
        <c:ser>
          <c:idx val="1"/>
          <c:order val="1"/>
          <c:tx>
            <c:v>Obbligazioni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obbligazioni!$E$1:$AG$1</c:f>
              <c:numCache>
                <c:formatCode>mmm\ yyyy</c:formatCode>
                <c:ptCount val="29"/>
                <c:pt idx="0">
                  <c:v>36526</c:v>
                </c:pt>
                <c:pt idx="1">
                  <c:v>36708</c:v>
                </c:pt>
                <c:pt idx="2">
                  <c:v>36708</c:v>
                </c:pt>
                <c:pt idx="3">
                  <c:v>36892</c:v>
                </c:pt>
                <c:pt idx="4">
                  <c:v>36892</c:v>
                </c:pt>
                <c:pt idx="5">
                  <c:v>37073</c:v>
                </c:pt>
                <c:pt idx="6">
                  <c:v>37073</c:v>
                </c:pt>
                <c:pt idx="7">
                  <c:v>37257</c:v>
                </c:pt>
                <c:pt idx="8">
                  <c:v>37257</c:v>
                </c:pt>
                <c:pt idx="9">
                  <c:v>37438</c:v>
                </c:pt>
                <c:pt idx="10">
                  <c:v>37438</c:v>
                </c:pt>
                <c:pt idx="11">
                  <c:v>37622</c:v>
                </c:pt>
                <c:pt idx="12">
                  <c:v>37622</c:v>
                </c:pt>
                <c:pt idx="13">
                  <c:v>37803</c:v>
                </c:pt>
                <c:pt idx="14">
                  <c:v>37803</c:v>
                </c:pt>
                <c:pt idx="15">
                  <c:v>37987</c:v>
                </c:pt>
                <c:pt idx="16">
                  <c:v>37987</c:v>
                </c:pt>
                <c:pt idx="17">
                  <c:v>38169</c:v>
                </c:pt>
                <c:pt idx="18">
                  <c:v>38169</c:v>
                </c:pt>
                <c:pt idx="19">
                  <c:v>38353</c:v>
                </c:pt>
                <c:pt idx="20">
                  <c:v>38353</c:v>
                </c:pt>
                <c:pt idx="21">
                  <c:v>38534</c:v>
                </c:pt>
                <c:pt idx="22">
                  <c:v>38534</c:v>
                </c:pt>
                <c:pt idx="23">
                  <c:v>38718</c:v>
                </c:pt>
                <c:pt idx="24">
                  <c:v>38718</c:v>
                </c:pt>
                <c:pt idx="25">
                  <c:v>38899</c:v>
                </c:pt>
                <c:pt idx="26">
                  <c:v>38899</c:v>
                </c:pt>
                <c:pt idx="27">
                  <c:v>39083</c:v>
                </c:pt>
                <c:pt idx="28">
                  <c:v>39083</c:v>
                </c:pt>
              </c:numCache>
            </c:numRef>
          </c:xVal>
          <c:yVal>
            <c:numRef>
              <c:f>obbligazioni!$E$6:$AG$6</c:f>
              <c:numCache>
                <c:formatCode>0.00%</c:formatCode>
                <c:ptCount val="29"/>
                <c:pt idx="1">
                  <c:v>3.0364549302832833E-2</c:v>
                </c:pt>
                <c:pt idx="2">
                  <c:v>3.0364549302832833E-2</c:v>
                </c:pt>
                <c:pt idx="3">
                  <c:v>-4.0489533551241852E-2</c:v>
                </c:pt>
                <c:pt idx="4">
                  <c:v>-4.0489533551241852E-2</c:v>
                </c:pt>
                <c:pt idx="5">
                  <c:v>-1.1657108584496201E-2</c:v>
                </c:pt>
                <c:pt idx="6">
                  <c:v>-1.1657108584496201E-2</c:v>
                </c:pt>
                <c:pt idx="7">
                  <c:v>2.946443522679143E-3</c:v>
                </c:pt>
                <c:pt idx="8">
                  <c:v>2.946443522679143E-3</c:v>
                </c:pt>
                <c:pt idx="9">
                  <c:v>1.1702416193219767E-2</c:v>
                </c:pt>
                <c:pt idx="10">
                  <c:v>1.1702416193219767E-2</c:v>
                </c:pt>
                <c:pt idx="11">
                  <c:v>1.7411987815822538E-2</c:v>
                </c:pt>
                <c:pt idx="12">
                  <c:v>1.7411987815822538E-2</c:v>
                </c:pt>
                <c:pt idx="13">
                  <c:v>2.1487341684854888E-2</c:v>
                </c:pt>
                <c:pt idx="14">
                  <c:v>2.1487341684854888E-2</c:v>
                </c:pt>
                <c:pt idx="15">
                  <c:v>2.4443011696624772E-2</c:v>
                </c:pt>
                <c:pt idx="16">
                  <c:v>2.4443011696624772E-2</c:v>
                </c:pt>
                <c:pt idx="17">
                  <c:v>2.6704603379579472E-2</c:v>
                </c:pt>
                <c:pt idx="18">
                  <c:v>2.6704603379579472E-2</c:v>
                </c:pt>
                <c:pt idx="19">
                  <c:v>2.8425283023794101E-2</c:v>
                </c:pt>
                <c:pt idx="20">
                  <c:v>2.8425283023794101E-2</c:v>
                </c:pt>
                <c:pt idx="21">
                  <c:v>2.9813408677728859E-2</c:v>
                </c:pt>
                <c:pt idx="22">
                  <c:v>2.9813408677728859E-2</c:v>
                </c:pt>
                <c:pt idx="23">
                  <c:v>3.0873267400607141E-2</c:v>
                </c:pt>
                <c:pt idx="24">
                  <c:v>3.0873267400607141E-2</c:v>
                </c:pt>
                <c:pt idx="25">
                  <c:v>3.1756447181120473E-2</c:v>
                </c:pt>
                <c:pt idx="26">
                  <c:v>3.1756447181120473E-2</c:v>
                </c:pt>
                <c:pt idx="27">
                  <c:v>3.241786325754048E-2</c:v>
                </c:pt>
                <c:pt idx="28">
                  <c:v>3.241786325754048E-2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8FF-4BA0-90D2-C0B29B374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3629920"/>
        <c:axId val="601171616"/>
      </c:scatterChart>
      <c:valAx>
        <c:axId val="773629920"/>
        <c:scaling>
          <c:orientation val="minMax"/>
          <c:min val="3653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\ 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1171616"/>
        <c:crosses val="autoZero"/>
        <c:crossBetween val="midCat"/>
        <c:majorUnit val="182.5"/>
      </c:valAx>
      <c:valAx>
        <c:axId val="601171616"/>
        <c:scaling>
          <c:orientation val="minMax"/>
          <c:min val="-5.5000000000000007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3629920"/>
        <c:crosses val="autoZero"/>
        <c:crossBetween val="midCat"/>
        <c:majorUnit val="5.000000000000001E-3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09FFA0A-1377-4C07-89C2-0ABFC43506A6}">
  <sheetPr/>
  <sheetViews>
    <sheetView zoomScale="108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6BFF104-973F-425F-8816-20C4A5204E5C}">
  <sheetPr/>
  <sheetViews>
    <sheetView zoomScale="10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29708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F7C0F08-13EB-3BD7-9CCE-191242F8D0F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29708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8055D22-5A27-77E9-29AA-003C2D12D5E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1A43E-E3EF-4EFB-A034-227912F281D0}">
  <dimension ref="A1:AP54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2" sqref="E2"/>
    </sheetView>
  </sheetViews>
  <sheetFormatPr defaultRowHeight="15" x14ac:dyDescent="0.25"/>
  <cols>
    <col min="1" max="1" width="4.7109375" bestFit="1" customWidth="1"/>
    <col min="2" max="2" width="11.28515625" customWidth="1"/>
    <col min="3" max="3" width="7.140625" bestFit="1" customWidth="1"/>
    <col min="4" max="4" width="10.7109375" customWidth="1"/>
    <col min="5" max="5" width="8.28515625" bestFit="1" customWidth="1"/>
    <col min="6" max="7" width="7.85546875" style="14" bestFit="1" customWidth="1"/>
    <col min="8" max="9" width="8.28515625" bestFit="1" customWidth="1"/>
    <col min="10" max="11" width="7.85546875" style="14" bestFit="1" customWidth="1"/>
    <col min="12" max="13" width="8.28515625" bestFit="1" customWidth="1"/>
    <col min="14" max="15" width="7.85546875" style="14" bestFit="1" customWidth="1"/>
    <col min="16" max="17" width="8.28515625" bestFit="1" customWidth="1"/>
    <col min="18" max="19" width="7.85546875" style="14" bestFit="1" customWidth="1"/>
    <col min="20" max="21" width="8.28515625" bestFit="1" customWidth="1"/>
    <col min="22" max="23" width="7.85546875" style="14" bestFit="1" customWidth="1"/>
    <col min="24" max="25" width="8.28515625" bestFit="1" customWidth="1"/>
    <col min="26" max="27" width="7.85546875" style="14" bestFit="1" customWidth="1"/>
    <col min="28" max="29" width="8.28515625" bestFit="1" customWidth="1"/>
    <col min="30" max="31" width="7.85546875" style="14" bestFit="1" customWidth="1"/>
    <col min="32" max="33" width="8.28515625" bestFit="1" customWidth="1"/>
  </cols>
  <sheetData>
    <row r="1" spans="1:42" s="6" customFormat="1" x14ac:dyDescent="0.25">
      <c r="A1" s="6" t="s">
        <v>15</v>
      </c>
      <c r="B1" s="6" t="s">
        <v>13</v>
      </c>
      <c r="C1" s="6" t="s">
        <v>14</v>
      </c>
      <c r="D1" s="6" t="s">
        <v>0</v>
      </c>
      <c r="E1" s="6">
        <v>36526</v>
      </c>
      <c r="F1" s="10">
        <v>36708</v>
      </c>
      <c r="G1" s="10">
        <v>36708</v>
      </c>
      <c r="H1" s="6">
        <v>36892</v>
      </c>
      <c r="I1" s="6">
        <v>36892</v>
      </c>
      <c r="J1" s="10">
        <v>37073</v>
      </c>
      <c r="K1" s="10">
        <v>37073</v>
      </c>
      <c r="L1" s="6">
        <v>37257</v>
      </c>
      <c r="M1" s="6">
        <v>37257</v>
      </c>
      <c r="N1" s="10">
        <v>37438</v>
      </c>
      <c r="O1" s="10">
        <v>37438</v>
      </c>
      <c r="P1" s="6">
        <v>37622</v>
      </c>
      <c r="Q1" s="6">
        <v>37622</v>
      </c>
      <c r="R1" s="10">
        <v>37803</v>
      </c>
      <c r="S1" s="10">
        <v>37803</v>
      </c>
      <c r="T1" s="6">
        <v>37987</v>
      </c>
      <c r="U1" s="6">
        <v>37987</v>
      </c>
      <c r="V1" s="10">
        <v>38169</v>
      </c>
      <c r="W1" s="10">
        <v>38169</v>
      </c>
      <c r="X1" s="6">
        <v>38353</v>
      </c>
      <c r="Y1" s="6">
        <v>38353</v>
      </c>
      <c r="Z1" s="10">
        <v>38534</v>
      </c>
      <c r="AA1" s="10">
        <v>38534</v>
      </c>
      <c r="AB1" s="6">
        <v>38718</v>
      </c>
      <c r="AC1" s="6">
        <v>38718</v>
      </c>
      <c r="AD1" s="10">
        <v>38899</v>
      </c>
      <c r="AE1" s="10">
        <v>38899</v>
      </c>
      <c r="AF1" s="6">
        <v>39083</v>
      </c>
      <c r="AG1" s="6">
        <v>39083</v>
      </c>
    </row>
    <row r="2" spans="1:42" s="18" customFormat="1" x14ac:dyDescent="0.25">
      <c r="D2" s="18" t="s">
        <v>18</v>
      </c>
      <c r="E2" s="18">
        <v>0.03</v>
      </c>
      <c r="F2" s="19">
        <v>0.03</v>
      </c>
      <c r="G2" s="19">
        <v>0.03</v>
      </c>
      <c r="H2" s="18">
        <v>0.05</v>
      </c>
      <c r="I2" s="18">
        <v>0.05</v>
      </c>
      <c r="J2" s="19">
        <v>0.05</v>
      </c>
      <c r="K2" s="19">
        <v>0.05</v>
      </c>
      <c r="L2" s="18">
        <v>0.05</v>
      </c>
      <c r="M2" s="18">
        <v>0.05</v>
      </c>
      <c r="N2" s="19">
        <v>0.05</v>
      </c>
      <c r="O2" s="19">
        <v>0.05</v>
      </c>
      <c r="P2" s="18">
        <v>0.05</v>
      </c>
      <c r="Q2" s="18">
        <v>0.05</v>
      </c>
      <c r="R2" s="19">
        <v>0.05</v>
      </c>
      <c r="S2" s="19">
        <v>0.05</v>
      </c>
      <c r="T2" s="18">
        <v>0.05</v>
      </c>
      <c r="U2" s="18">
        <v>0.05</v>
      </c>
      <c r="V2" s="19">
        <v>0.05</v>
      </c>
      <c r="W2" s="19">
        <v>0.05</v>
      </c>
      <c r="X2" s="18">
        <v>0.05</v>
      </c>
      <c r="Y2" s="18">
        <v>0.05</v>
      </c>
      <c r="Z2" s="19">
        <v>0.05</v>
      </c>
      <c r="AA2" s="19">
        <v>0.05</v>
      </c>
      <c r="AB2" s="18">
        <v>0.05</v>
      </c>
      <c r="AC2" s="18">
        <v>0.05</v>
      </c>
      <c r="AD2" s="19">
        <v>0.05</v>
      </c>
      <c r="AE2" s="19">
        <v>0.05</v>
      </c>
      <c r="AF2" s="18">
        <v>0.05</v>
      </c>
      <c r="AG2" s="18">
        <v>0.05</v>
      </c>
    </row>
    <row r="3" spans="1:42" s="2" customFormat="1" x14ac:dyDescent="0.25">
      <c r="B3" s="3"/>
      <c r="D3" s="2" t="s">
        <v>16</v>
      </c>
      <c r="E3" s="9">
        <v>0</v>
      </c>
      <c r="F3" s="11" cm="1">
        <f t="array" ref="F3">E3+SUMPRODUCT((E7:E1000&gt;0)*$C7:$C1000)*100/2</f>
        <v>10.5</v>
      </c>
      <c r="G3" s="11">
        <f>F3+(F4-G4)</f>
        <v>10.511084349077805</v>
      </c>
      <c r="H3" s="4" cm="1">
        <f t="array" ref="H3">G3+SUMPRODUCT((G7:G1000&gt;0)*$C7:$C1000)*100/2</f>
        <v>21.011084349077805</v>
      </c>
      <c r="I3" s="4">
        <f>H3+(H4-I4)</f>
        <v>15.595080630740995</v>
      </c>
      <c r="J3" s="11" cm="1">
        <f t="array" ref="J3">I3+SUMPRODUCT((I7:I1000&gt;0)*$C7:$C1000)*100/2</f>
        <v>27.095080630740995</v>
      </c>
      <c r="K3" s="11">
        <f>J3+(J4-K4)</f>
        <v>21.679076912404184</v>
      </c>
      <c r="L3" s="4" cm="1">
        <f t="array" ref="L3">K3+SUMPRODUCT((K7:K1000&gt;0)*$C7:$C1000)*100/2</f>
        <v>34.179076912404184</v>
      </c>
      <c r="M3" s="4">
        <f>L3+(L4-M4)</f>
        <v>28.763073194067374</v>
      </c>
      <c r="N3" s="11" cm="1">
        <f t="array" ref="N3">M3+SUMPRODUCT((M7:M1000&gt;0)*$C7:$C1000)*100/2</f>
        <v>42.263073194067374</v>
      </c>
      <c r="O3" s="11">
        <f>N3+(N4-O4)</f>
        <v>36.84706947573045</v>
      </c>
      <c r="P3" s="4" cm="1">
        <f t="array" ref="P3">O3+SUMPRODUCT((O7:O1000&gt;0)*$C7:$C1000)*100/2</f>
        <v>51.34706947573045</v>
      </c>
      <c r="Q3" s="4">
        <f>P3+(P4-Q4)</f>
        <v>45.931065757393526</v>
      </c>
      <c r="R3" s="11" cm="1">
        <f t="array" ref="R3">Q3+SUMPRODUCT((Q7:Q1000&gt;0)*$C7:$C1000)*100/2</f>
        <v>61.431065757393526</v>
      </c>
      <c r="S3" s="11">
        <f>R3+(R4-S4)</f>
        <v>56.015062039056602</v>
      </c>
      <c r="T3" s="4" cm="1">
        <f t="array" ref="T3">S3+SUMPRODUCT((S7:S1000&gt;0)*$C7:$C1000)*100/2</f>
        <v>72.515062039056602</v>
      </c>
      <c r="U3" s="4">
        <f>T3+(T4-U4)</f>
        <v>67.099058320719678</v>
      </c>
      <c r="V3" s="11" cm="1">
        <f t="array" ref="V3">U3+SUMPRODUCT((U7:U1000&gt;0)*$C7:$C1000)*100/2</f>
        <v>84.599058320719678</v>
      </c>
      <c r="W3" s="11">
        <f>V3+(V4-W4)</f>
        <v>84.629550661123631</v>
      </c>
      <c r="X3" s="4" cm="1">
        <f t="array" ref="X3">W3+SUMPRODUCT((W7:W1000&gt;0)*$C7:$C1000)*100/2</f>
        <v>102.12955066112363</v>
      </c>
      <c r="Y3" s="4">
        <f>X3+(X4-Y4)</f>
        <v>102.16004300152758</v>
      </c>
      <c r="Z3" s="11" cm="1">
        <f t="array" ref="Z3">Y3+SUMPRODUCT((Y7:Y1000&gt;0)*$C7:$C1000)*100/2</f>
        <v>119.66004300152758</v>
      </c>
      <c r="AA3" s="11">
        <f>Z3+(Z4-AA4)</f>
        <v>119.69053534193154</v>
      </c>
      <c r="AB3" s="4" cm="1">
        <f t="array" ref="AB3">AA3+SUMPRODUCT((AA7:AA1000&gt;0)*$C7:$C1000)*100/2</f>
        <v>137.19053534193154</v>
      </c>
      <c r="AC3" s="4">
        <f>AB3+(AB4-AC4)</f>
        <v>137.22102768233549</v>
      </c>
      <c r="AD3" s="11" cm="1">
        <f t="array" ref="AD3">AC3+SUMPRODUCT((AC7:AC1000&gt;0)*$C7:$C1000)*100/2</f>
        <v>154.72102768233549</v>
      </c>
      <c r="AE3" s="11">
        <f>AD3+(AD4-AE4)</f>
        <v>154.75152002273944</v>
      </c>
      <c r="AF3" s="4" cm="1">
        <f t="array" ref="AF3">AE3+SUMPRODUCT((AE7:AE1000&gt;0)*$C7:$C1000)*100/2</f>
        <v>172.25152002273944</v>
      </c>
      <c r="AG3" s="4">
        <f>AF3+(AF4-AG4)</f>
        <v>172.28201236314339</v>
      </c>
    </row>
    <row r="4" spans="1:42" s="2" customFormat="1" x14ac:dyDescent="0.25">
      <c r="B4" s="3"/>
      <c r="D4" s="2" t="s">
        <v>17</v>
      </c>
      <c r="E4" s="4">
        <f>SUM(E7:E1000)</f>
        <v>699.95566260368878</v>
      </c>
      <c r="F4" s="11">
        <f t="shared" ref="F4:U4" si="0">SUM(F7:F1000)</f>
        <v>699.96674695276658</v>
      </c>
      <c r="G4" s="11">
        <f t="shared" si="0"/>
        <v>699.95566260368878</v>
      </c>
      <c r="H4" s="4">
        <f t="shared" si="0"/>
        <v>645.01789218843226</v>
      </c>
      <c r="I4" s="4">
        <f t="shared" si="0"/>
        <v>650.43389590676907</v>
      </c>
      <c r="J4" s="11">
        <f t="shared" si="0"/>
        <v>655.16927632296711</v>
      </c>
      <c r="K4" s="11">
        <f t="shared" si="0"/>
        <v>660.58528004130392</v>
      </c>
      <c r="L4" s="4">
        <f t="shared" si="0"/>
        <v>664.57134966625938</v>
      </c>
      <c r="M4" s="4">
        <f t="shared" si="0"/>
        <v>669.98735338459619</v>
      </c>
      <c r="N4" s="11">
        <f t="shared" si="0"/>
        <v>673.230303007521</v>
      </c>
      <c r="O4" s="11">
        <f t="shared" si="0"/>
        <v>678.64630672585793</v>
      </c>
      <c r="P4" s="4">
        <f t="shared" si="0"/>
        <v>681.10308986478594</v>
      </c>
      <c r="Q4" s="4">
        <f t="shared" si="0"/>
        <v>686.51909358312287</v>
      </c>
      <c r="R4" s="11">
        <f t="shared" si="0"/>
        <v>688.19499087311067</v>
      </c>
      <c r="S4" s="11">
        <f t="shared" si="0"/>
        <v>693.61099459144759</v>
      </c>
      <c r="T4" s="4">
        <f t="shared" si="0"/>
        <v>694.46202692004692</v>
      </c>
      <c r="U4" s="4">
        <f t="shared" si="0"/>
        <v>699.87803063838385</v>
      </c>
      <c r="V4" s="11">
        <f t="shared" ref="V4:AG4" si="1">SUM(V7:V1000)</f>
        <v>699.9085229787878</v>
      </c>
      <c r="W4" s="11">
        <f t="shared" si="1"/>
        <v>699.87803063838385</v>
      </c>
      <c r="X4" s="4">
        <f t="shared" si="1"/>
        <v>699.9085229787878</v>
      </c>
      <c r="Y4" s="4">
        <f t="shared" si="1"/>
        <v>699.87803063838385</v>
      </c>
      <c r="Z4" s="11">
        <f t="shared" si="1"/>
        <v>699.9085229787878</v>
      </c>
      <c r="AA4" s="11">
        <f t="shared" si="1"/>
        <v>699.87803063838385</v>
      </c>
      <c r="AB4" s="4">
        <f t="shared" si="1"/>
        <v>699.9085229787878</v>
      </c>
      <c r="AC4" s="4">
        <f t="shared" si="1"/>
        <v>699.87803063838385</v>
      </c>
      <c r="AD4" s="11">
        <f t="shared" si="1"/>
        <v>699.9085229787878</v>
      </c>
      <c r="AE4" s="11">
        <f t="shared" si="1"/>
        <v>699.87803063838385</v>
      </c>
      <c r="AF4" s="4">
        <f t="shared" si="1"/>
        <v>699.9085229787878</v>
      </c>
      <c r="AG4" s="4">
        <f t="shared" si="1"/>
        <v>699.87803063838385</v>
      </c>
    </row>
    <row r="5" spans="1:42" s="2" customFormat="1" x14ac:dyDescent="0.25">
      <c r="B5" s="3"/>
      <c r="D5" s="2" t="s">
        <v>30</v>
      </c>
      <c r="E5" s="4">
        <f>SUM(E3:E4)</f>
        <v>699.95566260368878</v>
      </c>
      <c r="F5" s="11">
        <f t="shared" ref="F5:U5" si="2">SUM(F3:F4)</f>
        <v>710.46674695276658</v>
      </c>
      <c r="G5" s="11">
        <f t="shared" si="2"/>
        <v>710.46674695276658</v>
      </c>
      <c r="H5" s="4">
        <f t="shared" si="2"/>
        <v>666.02897653751006</v>
      </c>
      <c r="I5" s="4">
        <f t="shared" si="2"/>
        <v>666.02897653751006</v>
      </c>
      <c r="J5" s="11">
        <f t="shared" si="2"/>
        <v>682.2643569537081</v>
      </c>
      <c r="K5" s="11">
        <f t="shared" si="2"/>
        <v>682.2643569537081</v>
      </c>
      <c r="L5" s="4">
        <f t="shared" si="2"/>
        <v>698.75042657866356</v>
      </c>
      <c r="M5" s="4">
        <f t="shared" si="2"/>
        <v>698.75042657866356</v>
      </c>
      <c r="N5" s="11">
        <f t="shared" si="2"/>
        <v>715.49337620158838</v>
      </c>
      <c r="O5" s="11">
        <f t="shared" si="2"/>
        <v>715.49337620158838</v>
      </c>
      <c r="P5" s="4">
        <f t="shared" si="2"/>
        <v>732.45015934051639</v>
      </c>
      <c r="Q5" s="4">
        <f t="shared" si="2"/>
        <v>732.45015934051639</v>
      </c>
      <c r="R5" s="11">
        <f t="shared" si="2"/>
        <v>749.62605663050419</v>
      </c>
      <c r="S5" s="11">
        <f t="shared" si="2"/>
        <v>749.62605663050419</v>
      </c>
      <c r="T5" s="4">
        <f t="shared" si="2"/>
        <v>766.97708895910353</v>
      </c>
      <c r="U5" s="4">
        <f t="shared" si="2"/>
        <v>766.97708895910353</v>
      </c>
      <c r="V5" s="11">
        <f t="shared" ref="V5" si="3">SUM(V3:V4)</f>
        <v>784.50758129950748</v>
      </c>
      <c r="W5" s="11">
        <f t="shared" ref="W5" si="4">SUM(W3:W4)</f>
        <v>784.50758129950748</v>
      </c>
      <c r="X5" s="4">
        <f t="shared" ref="X5" si="5">SUM(X3:X4)</f>
        <v>802.03807363991143</v>
      </c>
      <c r="Y5" s="4">
        <f t="shared" ref="Y5:AG5" si="6">SUM(Y3:Y4)</f>
        <v>802.03807363991143</v>
      </c>
      <c r="Z5" s="11">
        <f t="shared" si="6"/>
        <v>819.56856598031538</v>
      </c>
      <c r="AA5" s="11">
        <f t="shared" si="6"/>
        <v>819.56856598031538</v>
      </c>
      <c r="AB5" s="4">
        <f t="shared" si="6"/>
        <v>837.09905832071934</v>
      </c>
      <c r="AC5" s="4">
        <f t="shared" si="6"/>
        <v>837.09905832071934</v>
      </c>
      <c r="AD5" s="11">
        <f t="shared" si="6"/>
        <v>854.62955066112329</v>
      </c>
      <c r="AE5" s="11">
        <f t="shared" si="6"/>
        <v>854.62955066112329</v>
      </c>
      <c r="AF5" s="4">
        <f t="shared" si="6"/>
        <v>872.16004300152724</v>
      </c>
      <c r="AG5" s="4">
        <f t="shared" si="6"/>
        <v>872.16004300152724</v>
      </c>
    </row>
    <row r="6" spans="1:42" s="15" customFormat="1" x14ac:dyDescent="0.25">
      <c r="D6" s="15" t="s">
        <v>31</v>
      </c>
      <c r="F6" s="17">
        <f t="shared" ref="F6:U6" si="7">(F5/$E$5)^(365.25/(F1-$E$1))-1</f>
        <v>3.0364549302832833E-2</v>
      </c>
      <c r="G6" s="17">
        <f t="shared" si="7"/>
        <v>3.0364549302832833E-2</v>
      </c>
      <c r="H6" s="15">
        <f t="shared" si="7"/>
        <v>-4.8372883143230183E-2</v>
      </c>
      <c r="I6" s="15">
        <f t="shared" si="7"/>
        <v>-4.8372883143230183E-2</v>
      </c>
      <c r="J6" s="17">
        <f t="shared" si="7"/>
        <v>-1.6948556984744956E-2</v>
      </c>
      <c r="K6" s="17">
        <f t="shared" si="7"/>
        <v>-1.6948556984744956E-2</v>
      </c>
      <c r="L6" s="15">
        <f t="shared" si="7"/>
        <v>-8.6071945549681672E-4</v>
      </c>
      <c r="M6" s="15">
        <f t="shared" si="7"/>
        <v>-8.6071945549681672E-4</v>
      </c>
      <c r="N6" s="17">
        <f t="shared" si="7"/>
        <v>8.8317439567588973E-3</v>
      </c>
      <c r="O6" s="17">
        <f t="shared" si="7"/>
        <v>8.8317439567588973E-3</v>
      </c>
      <c r="P6" s="15">
        <f t="shared" si="7"/>
        <v>1.5237576521817786E-2</v>
      </c>
      <c r="Q6" s="15">
        <f t="shared" si="7"/>
        <v>1.5237576521817786E-2</v>
      </c>
      <c r="R6" s="17">
        <f t="shared" si="7"/>
        <v>1.9802465634249256E-2</v>
      </c>
      <c r="S6" s="17">
        <f t="shared" si="7"/>
        <v>1.9802465634249256E-2</v>
      </c>
      <c r="T6" s="15">
        <f t="shared" si="7"/>
        <v>2.3123275900070794E-2</v>
      </c>
      <c r="U6" s="15">
        <f t="shared" si="7"/>
        <v>2.3123275900070794E-2</v>
      </c>
      <c r="V6" s="17">
        <f t="shared" ref="V6" si="8">(V5/$E$5)^(365.25/(V1-$E$1))-1</f>
        <v>2.5675781074560033E-2</v>
      </c>
      <c r="W6" s="17">
        <f t="shared" ref="W6" si="9">(W5/$E$5)^(365.25/(W1-$E$1))-1</f>
        <v>2.5675781074560033E-2</v>
      </c>
      <c r="X6" s="15">
        <f t="shared" ref="X6" si="10">(X5/$E$5)^(365.25/(X1-$E$1))-1</f>
        <v>2.7590395810433099E-2</v>
      </c>
      <c r="Y6" s="15">
        <f t="shared" ref="Y6:AG6" si="11">(Y5/$E$5)^(365.25/(Y1-$E$1))-1</f>
        <v>2.7590395810433099E-2</v>
      </c>
      <c r="Z6" s="17">
        <f t="shared" si="11"/>
        <v>2.9112036443926792E-2</v>
      </c>
      <c r="AA6" s="17">
        <f t="shared" si="11"/>
        <v>2.9112036443926792E-2</v>
      </c>
      <c r="AB6" s="15">
        <f t="shared" si="11"/>
        <v>3.0262991214091706E-2</v>
      </c>
      <c r="AC6" s="15">
        <f t="shared" si="11"/>
        <v>3.0262991214091706E-2</v>
      </c>
      <c r="AD6" s="17">
        <f t="shared" si="11"/>
        <v>3.1207160704785686E-2</v>
      </c>
      <c r="AE6" s="17">
        <f t="shared" si="11"/>
        <v>3.1207160704785686E-2</v>
      </c>
      <c r="AF6" s="15">
        <f t="shared" si="11"/>
        <v>3.1917999657889107E-2</v>
      </c>
      <c r="AG6" s="15">
        <f t="shared" si="11"/>
        <v>3.1917999657889107E-2</v>
      </c>
    </row>
    <row r="7" spans="1:42" x14ac:dyDescent="0.25">
      <c r="A7" s="1" t="s">
        <v>1</v>
      </c>
      <c r="B7" s="1">
        <v>37803</v>
      </c>
      <c r="C7" s="5">
        <v>0.03</v>
      </c>
      <c r="D7" s="1"/>
      <c r="E7" s="7">
        <f>PRICE(E$1,$B7,$C7,E$2,100,1)</f>
        <v>99.988915650922195</v>
      </c>
      <c r="F7" s="12">
        <f>PRICE(F$1,$B7,$C7,F$2,100,1)</f>
        <v>100</v>
      </c>
      <c r="G7" s="12"/>
      <c r="H7" s="7"/>
      <c r="I7" s="7"/>
      <c r="J7" s="12"/>
      <c r="K7" s="12"/>
      <c r="L7" s="7"/>
      <c r="M7" s="7"/>
      <c r="N7" s="12"/>
      <c r="O7" s="12"/>
      <c r="P7" s="7"/>
      <c r="Q7" s="7"/>
      <c r="R7" s="12"/>
      <c r="S7" s="12"/>
      <c r="T7" s="7"/>
      <c r="U7" s="7"/>
      <c r="V7" s="12"/>
      <c r="W7" s="12"/>
      <c r="X7" s="7"/>
      <c r="Y7" s="7"/>
      <c r="Z7" s="12"/>
      <c r="AA7" s="12"/>
      <c r="AB7" s="7"/>
      <c r="AC7" s="7"/>
      <c r="AD7" s="12"/>
      <c r="AE7" s="12"/>
      <c r="AF7" s="7"/>
      <c r="AG7" s="7"/>
      <c r="AH7" s="8"/>
      <c r="AI7" s="8"/>
      <c r="AJ7" s="8"/>
      <c r="AK7" s="8"/>
      <c r="AL7" s="8"/>
      <c r="AM7" s="8"/>
      <c r="AN7" s="8"/>
      <c r="AO7" s="8"/>
      <c r="AP7" s="8"/>
    </row>
    <row r="8" spans="1:42" x14ac:dyDescent="0.25">
      <c r="A8" s="1" t="s">
        <v>2</v>
      </c>
      <c r="B8" s="1">
        <v>37987</v>
      </c>
      <c r="C8" s="5">
        <v>0.03</v>
      </c>
      <c r="D8" s="1"/>
      <c r="E8" s="7">
        <f>PRICE(E$1,$B8,$C8,E$2,100,1)</f>
        <v>100</v>
      </c>
      <c r="F8" s="12">
        <f>PRICE(F$1,$B8,$C8,F$2,100,1)</f>
        <v>99.988915650922195</v>
      </c>
      <c r="G8" s="12">
        <f>PRICE(G$1,$B8,$C8,G$2,100,1)</f>
        <v>99.988915650922195</v>
      </c>
      <c r="H8" s="7">
        <f>PRICE(H$1,$B8,$C8,H$2,100,1)</f>
        <v>94.553503941259024</v>
      </c>
      <c r="I8" s="7"/>
      <c r="J8" s="12"/>
      <c r="K8" s="12"/>
      <c r="L8" s="7"/>
      <c r="M8" s="7"/>
      <c r="N8" s="12"/>
      <c r="O8" s="12"/>
      <c r="P8" s="7"/>
      <c r="Q8" s="7"/>
      <c r="R8" s="12"/>
      <c r="S8" s="12"/>
      <c r="T8" s="7"/>
      <c r="U8" s="7"/>
      <c r="V8" s="12"/>
      <c r="W8" s="12"/>
      <c r="X8" s="7"/>
      <c r="Y8" s="7"/>
      <c r="Z8" s="12"/>
      <c r="AA8" s="12"/>
      <c r="AB8" s="7"/>
      <c r="AC8" s="7"/>
      <c r="AD8" s="12"/>
      <c r="AE8" s="12"/>
      <c r="AF8" s="7"/>
      <c r="AG8" s="7"/>
      <c r="AH8" s="8"/>
      <c r="AI8" s="8"/>
      <c r="AJ8" s="8"/>
      <c r="AK8" s="8"/>
      <c r="AL8" s="8"/>
      <c r="AM8" s="8"/>
      <c r="AN8" s="8"/>
      <c r="AO8" s="8"/>
      <c r="AP8" s="8"/>
    </row>
    <row r="9" spans="1:42" x14ac:dyDescent="0.25">
      <c r="A9" s="1" t="s">
        <v>3</v>
      </c>
      <c r="B9" s="1">
        <v>38169</v>
      </c>
      <c r="C9" s="5">
        <v>0.03</v>
      </c>
      <c r="D9" s="1"/>
      <c r="E9" s="7">
        <f t="shared" ref="E9:AC23" si="12">PRICE(E$1,$B9,$C9,E$2,100,1)</f>
        <v>99.988915650922181</v>
      </c>
      <c r="F9" s="12">
        <f t="shared" si="12"/>
        <v>100</v>
      </c>
      <c r="G9" s="12">
        <f>PRICE(G$1,$B9,$C9,G$2,100,1)</f>
        <v>100</v>
      </c>
      <c r="H9" s="7">
        <f>PRICE(H$1,$B9,$C9,H$2,100,1)</f>
        <v>93.702471612659707</v>
      </c>
      <c r="I9" s="7">
        <f>PRICE(I$1,$B9,$C9,I$2,100,1)</f>
        <v>93.702471612659707</v>
      </c>
      <c r="J9" s="12">
        <f>PRICE(J$1,$B9,$C9,J$2,100,1)</f>
        <v>94.553503941259024</v>
      </c>
      <c r="K9" s="12"/>
      <c r="L9" s="7"/>
      <c r="M9" s="7"/>
      <c r="N9" s="12"/>
      <c r="O9" s="12"/>
      <c r="P9" s="7"/>
      <c r="Q9" s="7"/>
      <c r="R9" s="12"/>
      <c r="S9" s="12"/>
      <c r="T9" s="7"/>
      <c r="U9" s="7"/>
      <c r="V9" s="12"/>
      <c r="W9" s="12"/>
      <c r="X9" s="7"/>
      <c r="Y9" s="7"/>
      <c r="Z9" s="12"/>
      <c r="AA9" s="12"/>
      <c r="AB9" s="7"/>
      <c r="AC9" s="7"/>
      <c r="AD9" s="12"/>
      <c r="AE9" s="12"/>
      <c r="AF9" s="7"/>
      <c r="AG9" s="7"/>
      <c r="AH9" s="8"/>
      <c r="AI9" s="8"/>
      <c r="AJ9" s="8"/>
      <c r="AK9" s="8"/>
      <c r="AL9" s="8"/>
      <c r="AM9" s="8"/>
      <c r="AN9" s="8"/>
      <c r="AO9" s="8"/>
      <c r="AP9" s="8"/>
    </row>
    <row r="10" spans="1:42" x14ac:dyDescent="0.25">
      <c r="A10" s="1" t="s">
        <v>4</v>
      </c>
      <c r="B10" s="1">
        <v>38353</v>
      </c>
      <c r="C10" s="5">
        <v>0.03</v>
      </c>
      <c r="D10" s="1"/>
      <c r="E10" s="7">
        <f t="shared" si="12"/>
        <v>100.00000000000001</v>
      </c>
      <c r="F10" s="12">
        <f t="shared" si="12"/>
        <v>99.988915650922181</v>
      </c>
      <c r="G10" s="12">
        <f t="shared" si="12"/>
        <v>99.988915650922181</v>
      </c>
      <c r="H10" s="7">
        <f t="shared" si="12"/>
        <v>92.908098991675274</v>
      </c>
      <c r="I10" s="7">
        <f t="shared" si="12"/>
        <v>92.908098991675274</v>
      </c>
      <c r="J10" s="12">
        <f t="shared" si="12"/>
        <v>93.702471612659707</v>
      </c>
      <c r="K10" s="12">
        <f t="shared" si="12"/>
        <v>93.702471612659707</v>
      </c>
      <c r="L10" s="7">
        <f t="shared" si="12"/>
        <v>94.553503941259024</v>
      </c>
      <c r="M10" s="7"/>
      <c r="N10" s="12"/>
      <c r="O10" s="12"/>
      <c r="P10" s="7"/>
      <c r="Q10" s="7"/>
      <c r="R10" s="12"/>
      <c r="S10" s="12"/>
      <c r="T10" s="7"/>
      <c r="U10" s="7"/>
      <c r="V10" s="12"/>
      <c r="W10" s="12"/>
      <c r="X10" s="7"/>
      <c r="Y10" s="7"/>
      <c r="Z10" s="12"/>
      <c r="AA10" s="12"/>
      <c r="AB10" s="7"/>
      <c r="AC10" s="7"/>
      <c r="AD10" s="12"/>
      <c r="AE10" s="12"/>
      <c r="AF10" s="7"/>
      <c r="AG10" s="7"/>
      <c r="AH10" s="8"/>
      <c r="AI10" s="8"/>
      <c r="AJ10" s="8"/>
      <c r="AK10" s="8"/>
      <c r="AL10" s="8"/>
      <c r="AM10" s="8"/>
      <c r="AN10" s="8"/>
      <c r="AO10" s="8"/>
      <c r="AP10" s="8"/>
    </row>
    <row r="11" spans="1:42" x14ac:dyDescent="0.25">
      <c r="A11" s="1" t="s">
        <v>5</v>
      </c>
      <c r="B11" s="1">
        <v>38534</v>
      </c>
      <c r="C11" s="5">
        <v>0.03</v>
      </c>
      <c r="D11" s="1"/>
      <c r="E11" s="7">
        <f t="shared" si="12"/>
        <v>99.988915650922166</v>
      </c>
      <c r="F11" s="12">
        <f t="shared" si="12"/>
        <v>100.00000000000001</v>
      </c>
      <c r="G11" s="12">
        <f t="shared" si="12"/>
        <v>100.00000000000001</v>
      </c>
      <c r="H11" s="7">
        <f t="shared" si="12"/>
        <v>92.096720802331021</v>
      </c>
      <c r="I11" s="7">
        <f t="shared" si="12"/>
        <v>92.096720802331021</v>
      </c>
      <c r="J11" s="12">
        <f t="shared" si="12"/>
        <v>92.908098991675274</v>
      </c>
      <c r="K11" s="12">
        <f t="shared" si="12"/>
        <v>92.908098991675274</v>
      </c>
      <c r="L11" s="7">
        <f t="shared" si="12"/>
        <v>93.702471612659707</v>
      </c>
      <c r="M11" s="7">
        <f t="shared" si="12"/>
        <v>93.702471612659707</v>
      </c>
      <c r="N11" s="12">
        <f t="shared" si="12"/>
        <v>94.553503941259024</v>
      </c>
      <c r="O11" s="12"/>
      <c r="P11" s="7"/>
      <c r="Q11" s="7"/>
      <c r="R11" s="12"/>
      <c r="S11" s="12"/>
      <c r="T11" s="7"/>
      <c r="U11" s="7"/>
      <c r="V11" s="12"/>
      <c r="W11" s="12"/>
      <c r="X11" s="7"/>
      <c r="Y11" s="7"/>
      <c r="Z11" s="12"/>
      <c r="AA11" s="12"/>
      <c r="AB11" s="7"/>
      <c r="AC11" s="7"/>
      <c r="AD11" s="12"/>
      <c r="AE11" s="12"/>
      <c r="AF11" s="7"/>
      <c r="AG11" s="7"/>
      <c r="AH11" s="8"/>
      <c r="AI11" s="8"/>
      <c r="AJ11" s="8"/>
      <c r="AK11" s="8"/>
      <c r="AL11" s="8"/>
      <c r="AM11" s="8"/>
      <c r="AN11" s="8"/>
      <c r="AO11" s="8"/>
      <c r="AP11" s="8"/>
    </row>
    <row r="12" spans="1:42" x14ac:dyDescent="0.25">
      <c r="A12" s="1" t="s">
        <v>6</v>
      </c>
      <c r="B12" s="1">
        <v>38718</v>
      </c>
      <c r="C12" s="5">
        <v>0.03</v>
      </c>
      <c r="D12" s="1"/>
      <c r="E12" s="7">
        <f t="shared" si="12"/>
        <v>100</v>
      </c>
      <c r="F12" s="12">
        <f t="shared" si="12"/>
        <v>99.988915650922166</v>
      </c>
      <c r="G12" s="12">
        <f t="shared" si="12"/>
        <v>99.988915650922166</v>
      </c>
      <c r="H12" s="7">
        <f t="shared" si="12"/>
        <v>91.34104665873835</v>
      </c>
      <c r="I12" s="7">
        <f t="shared" si="12"/>
        <v>91.34104665873835</v>
      </c>
      <c r="J12" s="12">
        <f t="shared" si="12"/>
        <v>92.096720802331021</v>
      </c>
      <c r="K12" s="12">
        <f t="shared" si="12"/>
        <v>92.096720802331021</v>
      </c>
      <c r="L12" s="7">
        <f t="shared" si="12"/>
        <v>92.908098991675274</v>
      </c>
      <c r="M12" s="7">
        <f t="shared" si="12"/>
        <v>92.908098991675274</v>
      </c>
      <c r="N12" s="12">
        <f t="shared" si="12"/>
        <v>93.702471612659707</v>
      </c>
      <c r="O12" s="12">
        <f t="shared" si="12"/>
        <v>93.702471612659707</v>
      </c>
      <c r="P12" s="7">
        <f t="shared" si="12"/>
        <v>94.553503941259024</v>
      </c>
      <c r="Q12" s="7"/>
      <c r="R12" s="12"/>
      <c r="S12" s="12"/>
      <c r="T12" s="7"/>
      <c r="U12" s="7"/>
      <c r="V12" s="12"/>
      <c r="W12" s="12"/>
      <c r="X12" s="7"/>
      <c r="Y12" s="7"/>
      <c r="Z12" s="12"/>
      <c r="AA12" s="12"/>
      <c r="AB12" s="7"/>
      <c r="AC12" s="7"/>
      <c r="AD12" s="12"/>
      <c r="AE12" s="12"/>
      <c r="AF12" s="7"/>
      <c r="AG12" s="7"/>
      <c r="AH12" s="8"/>
      <c r="AI12" s="8"/>
      <c r="AJ12" s="8"/>
      <c r="AK12" s="8"/>
      <c r="AL12" s="8"/>
      <c r="AM12" s="8"/>
      <c r="AN12" s="8"/>
      <c r="AO12" s="8"/>
      <c r="AP12" s="8"/>
    </row>
    <row r="13" spans="1:42" x14ac:dyDescent="0.25">
      <c r="A13" s="1" t="s">
        <v>7</v>
      </c>
      <c r="B13" s="1">
        <v>38899</v>
      </c>
      <c r="C13" s="5">
        <v>0.03</v>
      </c>
      <c r="D13" s="1"/>
      <c r="E13" s="7">
        <f t="shared" si="12"/>
        <v>99.988915650922181</v>
      </c>
      <c r="F13" s="12">
        <f t="shared" si="12"/>
        <v>100</v>
      </c>
      <c r="G13" s="12">
        <f t="shared" si="12"/>
        <v>100</v>
      </c>
      <c r="H13" s="7">
        <f t="shared" si="12"/>
        <v>90.567434316303718</v>
      </c>
      <c r="I13" s="7">
        <f t="shared" si="12"/>
        <v>90.567434316303718</v>
      </c>
      <c r="J13" s="12">
        <f t="shared" si="12"/>
        <v>91.34104665873835</v>
      </c>
      <c r="K13" s="12">
        <f t="shared" si="12"/>
        <v>91.34104665873835</v>
      </c>
      <c r="L13" s="7">
        <f t="shared" si="12"/>
        <v>92.096720802331021</v>
      </c>
      <c r="M13" s="7">
        <f t="shared" si="12"/>
        <v>92.096720802331021</v>
      </c>
      <c r="N13" s="12">
        <f t="shared" si="12"/>
        <v>92.908098991675274</v>
      </c>
      <c r="O13" s="12">
        <f t="shared" si="12"/>
        <v>92.908098991675274</v>
      </c>
      <c r="P13" s="7">
        <f t="shared" si="12"/>
        <v>93.702471612659707</v>
      </c>
      <c r="Q13" s="7">
        <f t="shared" si="12"/>
        <v>93.702471612659707</v>
      </c>
      <c r="R13" s="12">
        <f t="shared" si="12"/>
        <v>94.553503941259024</v>
      </c>
      <c r="S13" s="12"/>
      <c r="T13" s="7"/>
      <c r="U13" s="7"/>
      <c r="V13" s="12"/>
      <c r="W13" s="12"/>
      <c r="X13" s="7"/>
      <c r="Y13" s="7"/>
      <c r="Z13" s="12"/>
      <c r="AA13" s="12"/>
      <c r="AB13" s="7"/>
      <c r="AC13" s="7"/>
      <c r="AD13" s="12"/>
      <c r="AE13" s="12"/>
      <c r="AF13" s="7"/>
      <c r="AG13" s="7"/>
      <c r="AH13" s="8"/>
      <c r="AI13" s="8"/>
      <c r="AJ13" s="8"/>
      <c r="AK13" s="8"/>
      <c r="AL13" s="8"/>
      <c r="AM13" s="8"/>
      <c r="AN13" s="8"/>
      <c r="AO13" s="8"/>
      <c r="AP13" s="8"/>
    </row>
    <row r="14" spans="1:42" x14ac:dyDescent="0.25">
      <c r="A14" s="1" t="s">
        <v>8</v>
      </c>
      <c r="B14" s="1">
        <v>39083</v>
      </c>
      <c r="C14" s="5">
        <v>0.03</v>
      </c>
      <c r="D14" s="1"/>
      <c r="E14" s="7"/>
      <c r="F14" s="12"/>
      <c r="G14" s="12">
        <f t="shared" si="12"/>
        <v>99.988915650922181</v>
      </c>
      <c r="H14" s="7">
        <f t="shared" si="12"/>
        <v>89.848615865465106</v>
      </c>
      <c r="I14" s="7">
        <f t="shared" si="12"/>
        <v>89.848615865465106</v>
      </c>
      <c r="J14" s="12">
        <f t="shared" si="12"/>
        <v>90.567434316303718</v>
      </c>
      <c r="K14" s="12">
        <f t="shared" si="12"/>
        <v>90.567434316303718</v>
      </c>
      <c r="L14" s="7">
        <f t="shared" si="12"/>
        <v>91.34104665873835</v>
      </c>
      <c r="M14" s="7">
        <f t="shared" si="12"/>
        <v>91.34104665873835</v>
      </c>
      <c r="N14" s="12">
        <f t="shared" si="12"/>
        <v>92.096720802331021</v>
      </c>
      <c r="O14" s="12">
        <f t="shared" si="12"/>
        <v>92.096720802331021</v>
      </c>
      <c r="P14" s="7">
        <f t="shared" si="12"/>
        <v>92.908098991675274</v>
      </c>
      <c r="Q14" s="7">
        <f t="shared" si="12"/>
        <v>92.908098991675274</v>
      </c>
      <c r="R14" s="12">
        <f t="shared" si="12"/>
        <v>93.702471612659707</v>
      </c>
      <c r="S14" s="12">
        <f t="shared" si="12"/>
        <v>93.702471612659707</v>
      </c>
      <c r="T14" s="7">
        <f t="shared" si="12"/>
        <v>94.553503941259024</v>
      </c>
      <c r="U14" s="7"/>
      <c r="V14" s="12"/>
      <c r="W14" s="12"/>
      <c r="X14" s="7"/>
      <c r="Y14" s="7"/>
      <c r="Z14" s="12"/>
      <c r="AA14" s="12"/>
      <c r="AB14" s="7"/>
      <c r="AC14" s="7"/>
      <c r="AD14" s="12"/>
      <c r="AE14" s="12"/>
      <c r="AF14" s="7"/>
      <c r="AG14" s="7"/>
      <c r="AH14" s="8"/>
      <c r="AI14" s="8"/>
      <c r="AJ14" s="8"/>
      <c r="AK14" s="8"/>
      <c r="AL14" s="8"/>
      <c r="AM14" s="8"/>
      <c r="AN14" s="8"/>
      <c r="AO14" s="8"/>
      <c r="AP14" s="8"/>
    </row>
    <row r="15" spans="1:42" x14ac:dyDescent="0.25">
      <c r="A15" s="1" t="s">
        <v>9</v>
      </c>
      <c r="B15" s="1">
        <v>39264</v>
      </c>
      <c r="C15" s="5">
        <v>0.05</v>
      </c>
      <c r="D15" s="1"/>
      <c r="E15" s="7"/>
      <c r="F15" s="12"/>
      <c r="G15" s="12"/>
      <c r="H15" s="7"/>
      <c r="I15" s="7">
        <f t="shared" si="12"/>
        <v>99.969507659595962</v>
      </c>
      <c r="J15" s="12">
        <f t="shared" si="12"/>
        <v>100</v>
      </c>
      <c r="K15" s="12">
        <f t="shared" si="12"/>
        <v>100</v>
      </c>
      <c r="L15" s="7">
        <f t="shared" si="12"/>
        <v>99.969507659595962</v>
      </c>
      <c r="M15" s="7">
        <f t="shared" si="12"/>
        <v>99.969507659595962</v>
      </c>
      <c r="N15" s="12">
        <f t="shared" si="12"/>
        <v>99.999999999999986</v>
      </c>
      <c r="O15" s="12">
        <f t="shared" si="12"/>
        <v>99.999999999999986</v>
      </c>
      <c r="P15" s="7">
        <f t="shared" si="12"/>
        <v>99.969507659595962</v>
      </c>
      <c r="Q15" s="7">
        <f t="shared" si="12"/>
        <v>99.969507659595962</v>
      </c>
      <c r="R15" s="12">
        <f t="shared" si="12"/>
        <v>100</v>
      </c>
      <c r="S15" s="12">
        <f t="shared" si="12"/>
        <v>100</v>
      </c>
      <c r="T15" s="7">
        <f t="shared" si="12"/>
        <v>99.969507659595976</v>
      </c>
      <c r="U15" s="7">
        <f t="shared" si="12"/>
        <v>99.969507659595976</v>
      </c>
      <c r="V15" s="12">
        <f t="shared" si="12"/>
        <v>99.999999999999986</v>
      </c>
      <c r="W15" s="12"/>
      <c r="X15" s="7"/>
      <c r="Y15" s="7"/>
      <c r="Z15" s="12"/>
      <c r="AA15" s="12"/>
      <c r="AB15" s="7"/>
      <c r="AC15" s="7"/>
      <c r="AD15" s="12"/>
      <c r="AE15" s="12"/>
      <c r="AF15" s="7"/>
      <c r="AG15" s="7"/>
      <c r="AH15" s="8"/>
      <c r="AI15" s="8"/>
      <c r="AJ15" s="8"/>
      <c r="AK15" s="8"/>
      <c r="AL15" s="8"/>
      <c r="AM15" s="8"/>
      <c r="AN15" s="8"/>
      <c r="AO15" s="8"/>
      <c r="AP15" s="8"/>
    </row>
    <row r="16" spans="1:42" x14ac:dyDescent="0.25">
      <c r="A16" s="1" t="s">
        <v>10</v>
      </c>
      <c r="B16" s="1">
        <v>39448</v>
      </c>
      <c r="C16" s="5">
        <v>0.05</v>
      </c>
      <c r="D16" s="1"/>
      <c r="E16" s="7"/>
      <c r="F16" s="12"/>
      <c r="G16" s="12"/>
      <c r="H16" s="7"/>
      <c r="I16" s="7"/>
      <c r="J16" s="12"/>
      <c r="K16" s="12">
        <f t="shared" si="12"/>
        <v>99.969507659595962</v>
      </c>
      <c r="L16" s="7">
        <f t="shared" si="12"/>
        <v>100</v>
      </c>
      <c r="M16" s="7">
        <f t="shared" si="12"/>
        <v>100</v>
      </c>
      <c r="N16" s="12">
        <f t="shared" si="12"/>
        <v>99.969507659595962</v>
      </c>
      <c r="O16" s="12">
        <f t="shared" si="12"/>
        <v>99.969507659595962</v>
      </c>
      <c r="P16" s="7">
        <f t="shared" si="12"/>
        <v>99.999999999999986</v>
      </c>
      <c r="Q16" s="7">
        <f t="shared" si="12"/>
        <v>99.999999999999986</v>
      </c>
      <c r="R16" s="12">
        <f t="shared" si="12"/>
        <v>99.969507659595962</v>
      </c>
      <c r="S16" s="12">
        <f t="shared" si="12"/>
        <v>99.969507659595962</v>
      </c>
      <c r="T16" s="7">
        <f t="shared" si="12"/>
        <v>100</v>
      </c>
      <c r="U16" s="7">
        <f t="shared" si="12"/>
        <v>100</v>
      </c>
      <c r="V16" s="12">
        <f t="shared" si="12"/>
        <v>99.969507659595976</v>
      </c>
      <c r="W16" s="12">
        <f t="shared" si="12"/>
        <v>99.969507659595976</v>
      </c>
      <c r="X16" s="7">
        <f t="shared" si="12"/>
        <v>99.999999999999986</v>
      </c>
      <c r="Y16" s="7"/>
      <c r="Z16" s="12"/>
      <c r="AA16" s="12"/>
      <c r="AB16" s="7"/>
      <c r="AC16" s="7"/>
      <c r="AD16" s="12"/>
      <c r="AE16" s="12"/>
      <c r="AF16" s="7"/>
      <c r="AG16" s="7"/>
      <c r="AH16" s="8"/>
      <c r="AI16" s="8"/>
      <c r="AJ16" s="8"/>
      <c r="AK16" s="8"/>
      <c r="AL16" s="8"/>
      <c r="AM16" s="8"/>
      <c r="AN16" s="8"/>
      <c r="AO16" s="8"/>
      <c r="AP16" s="8"/>
    </row>
    <row r="17" spans="1:42" x14ac:dyDescent="0.25">
      <c r="A17" s="1" t="s">
        <v>11</v>
      </c>
      <c r="B17" s="1">
        <v>39630</v>
      </c>
      <c r="C17" s="5">
        <v>0.05</v>
      </c>
      <c r="D17" s="1"/>
      <c r="E17" s="7"/>
      <c r="F17" s="12"/>
      <c r="G17" s="12"/>
      <c r="H17" s="7"/>
      <c r="I17" s="7"/>
      <c r="J17" s="12"/>
      <c r="K17" s="12"/>
      <c r="L17" s="7"/>
      <c r="M17" s="7">
        <f t="shared" si="12"/>
        <v>99.969507659595962</v>
      </c>
      <c r="N17" s="12">
        <f t="shared" si="12"/>
        <v>100</v>
      </c>
      <c r="O17" s="12">
        <f t="shared" si="12"/>
        <v>100</v>
      </c>
      <c r="P17" s="7">
        <f t="shared" si="12"/>
        <v>99.969507659595962</v>
      </c>
      <c r="Q17" s="7">
        <f t="shared" si="12"/>
        <v>99.969507659595962</v>
      </c>
      <c r="R17" s="12">
        <f t="shared" si="12"/>
        <v>99.999999999999986</v>
      </c>
      <c r="S17" s="12">
        <f t="shared" si="12"/>
        <v>99.999999999999986</v>
      </c>
      <c r="T17" s="7">
        <f t="shared" si="12"/>
        <v>99.969507659595962</v>
      </c>
      <c r="U17" s="7">
        <f t="shared" si="12"/>
        <v>99.969507659595962</v>
      </c>
      <c r="V17" s="12">
        <f t="shared" si="12"/>
        <v>100</v>
      </c>
      <c r="W17" s="12">
        <f t="shared" si="12"/>
        <v>100</v>
      </c>
      <c r="X17" s="7">
        <f t="shared" si="12"/>
        <v>99.969507659595976</v>
      </c>
      <c r="Y17" s="7">
        <f t="shared" si="12"/>
        <v>99.969507659595976</v>
      </c>
      <c r="Z17" s="12">
        <f t="shared" si="12"/>
        <v>99.999999999999986</v>
      </c>
      <c r="AA17" s="12"/>
      <c r="AB17" s="7"/>
      <c r="AC17" s="7"/>
      <c r="AD17" s="12"/>
      <c r="AE17" s="12"/>
      <c r="AF17" s="7"/>
      <c r="AG17" s="7"/>
      <c r="AH17" s="8"/>
      <c r="AI17" s="8"/>
      <c r="AJ17" s="8"/>
      <c r="AK17" s="8"/>
      <c r="AL17" s="8"/>
      <c r="AM17" s="8"/>
      <c r="AN17" s="8"/>
      <c r="AO17" s="8"/>
      <c r="AP17" s="8"/>
    </row>
    <row r="18" spans="1:42" x14ac:dyDescent="0.25">
      <c r="A18" s="1" t="s">
        <v>12</v>
      </c>
      <c r="B18" s="1">
        <v>39814</v>
      </c>
      <c r="C18" s="5">
        <v>0.05</v>
      </c>
      <c r="D18" s="1"/>
      <c r="E18" s="7"/>
      <c r="F18" s="12"/>
      <c r="G18" s="12"/>
      <c r="H18" s="7"/>
      <c r="I18" s="7"/>
      <c r="J18" s="12"/>
      <c r="K18" s="12"/>
      <c r="L18" s="7"/>
      <c r="M18" s="7"/>
      <c r="N18" s="12"/>
      <c r="O18" s="12">
        <f t="shared" si="12"/>
        <v>99.969507659595962</v>
      </c>
      <c r="P18" s="7">
        <f t="shared" si="12"/>
        <v>100</v>
      </c>
      <c r="Q18" s="7">
        <f t="shared" si="12"/>
        <v>100</v>
      </c>
      <c r="R18" s="12">
        <f t="shared" si="12"/>
        <v>99.969507659595962</v>
      </c>
      <c r="S18" s="12">
        <f t="shared" si="12"/>
        <v>99.969507659595962</v>
      </c>
      <c r="T18" s="7">
        <f t="shared" si="12"/>
        <v>99.999999999999986</v>
      </c>
      <c r="U18" s="7">
        <f t="shared" si="12"/>
        <v>99.999999999999986</v>
      </c>
      <c r="V18" s="12">
        <f t="shared" si="12"/>
        <v>99.969507659595962</v>
      </c>
      <c r="W18" s="12">
        <f t="shared" si="12"/>
        <v>99.969507659595962</v>
      </c>
      <c r="X18" s="7">
        <f t="shared" si="12"/>
        <v>100</v>
      </c>
      <c r="Y18" s="7">
        <f t="shared" si="12"/>
        <v>100</v>
      </c>
      <c r="Z18" s="12">
        <f t="shared" si="12"/>
        <v>99.969507659595976</v>
      </c>
      <c r="AA18" s="12">
        <f t="shared" si="12"/>
        <v>99.969507659595976</v>
      </c>
      <c r="AB18" s="7">
        <f t="shared" si="12"/>
        <v>99.999999999999986</v>
      </c>
      <c r="AC18" s="7"/>
      <c r="AD18" s="12"/>
      <c r="AE18" s="12"/>
      <c r="AF18" s="7"/>
      <c r="AG18" s="7"/>
      <c r="AH18" s="8"/>
      <c r="AI18" s="8"/>
      <c r="AJ18" s="8"/>
      <c r="AK18" s="8"/>
      <c r="AL18" s="8"/>
      <c r="AM18" s="8"/>
      <c r="AN18" s="8"/>
      <c r="AO18" s="8"/>
      <c r="AP18" s="8"/>
    </row>
    <row r="19" spans="1:42" x14ac:dyDescent="0.25">
      <c r="A19" s="1" t="s">
        <v>19</v>
      </c>
      <c r="B19" s="1">
        <v>39995</v>
      </c>
      <c r="C19" s="5">
        <v>0.05</v>
      </c>
      <c r="D19" s="1"/>
      <c r="E19" s="7"/>
      <c r="F19" s="12"/>
      <c r="G19" s="12"/>
      <c r="H19" s="7"/>
      <c r="I19" s="7"/>
      <c r="J19" s="12"/>
      <c r="K19" s="12"/>
      <c r="L19" s="7"/>
      <c r="M19" s="7"/>
      <c r="N19" s="12"/>
      <c r="O19" s="12"/>
      <c r="P19" s="7"/>
      <c r="Q19" s="7">
        <f t="shared" si="12"/>
        <v>99.969507659595962</v>
      </c>
      <c r="R19" s="12">
        <f t="shared" si="12"/>
        <v>100</v>
      </c>
      <c r="S19" s="12">
        <f t="shared" si="12"/>
        <v>100</v>
      </c>
      <c r="T19" s="7">
        <f t="shared" si="12"/>
        <v>99.969507659595962</v>
      </c>
      <c r="U19" s="7">
        <f t="shared" si="12"/>
        <v>99.969507659595962</v>
      </c>
      <c r="V19" s="12">
        <f t="shared" si="12"/>
        <v>99.999999999999986</v>
      </c>
      <c r="W19" s="12">
        <f t="shared" si="12"/>
        <v>99.999999999999986</v>
      </c>
      <c r="X19" s="7">
        <f t="shared" si="12"/>
        <v>99.969507659595962</v>
      </c>
      <c r="Y19" s="7">
        <f t="shared" si="12"/>
        <v>99.969507659595962</v>
      </c>
      <c r="Z19" s="12">
        <f t="shared" si="12"/>
        <v>100</v>
      </c>
      <c r="AA19" s="12">
        <f t="shared" si="12"/>
        <v>100</v>
      </c>
      <c r="AB19" s="7">
        <f t="shared" si="12"/>
        <v>99.969507659595976</v>
      </c>
      <c r="AC19" s="7">
        <f t="shared" si="12"/>
        <v>99.969507659595976</v>
      </c>
      <c r="AD19" s="12">
        <f t="shared" ref="Z19:AG27" si="13">IF(AD$1=$B19,100,PRICE(AD$1,$B19,$C19,AD$2,100,1))</f>
        <v>99.999999999999986</v>
      </c>
      <c r="AE19" s="12"/>
      <c r="AF19" s="7"/>
      <c r="AG19" s="7"/>
      <c r="AH19" s="8"/>
      <c r="AI19" s="8"/>
      <c r="AJ19" s="8"/>
      <c r="AK19" s="8"/>
      <c r="AL19" s="8"/>
      <c r="AM19" s="8"/>
      <c r="AN19" s="8"/>
      <c r="AO19" s="8"/>
      <c r="AP19" s="8"/>
    </row>
    <row r="20" spans="1:42" x14ac:dyDescent="0.25">
      <c r="A20" s="1" t="s">
        <v>20</v>
      </c>
      <c r="B20" s="1">
        <v>40179</v>
      </c>
      <c r="C20" s="5">
        <v>0.05</v>
      </c>
      <c r="D20" s="1"/>
      <c r="E20" s="7"/>
      <c r="F20" s="12"/>
      <c r="G20" s="12"/>
      <c r="H20" s="7"/>
      <c r="I20" s="7"/>
      <c r="J20" s="12"/>
      <c r="K20" s="12"/>
      <c r="L20" s="7"/>
      <c r="M20" s="7"/>
      <c r="N20" s="12"/>
      <c r="O20" s="12"/>
      <c r="P20" s="7"/>
      <c r="Q20" s="7"/>
      <c r="R20" s="12"/>
      <c r="S20" s="12">
        <f t="shared" si="12"/>
        <v>99.969507659595962</v>
      </c>
      <c r="T20" s="7">
        <f t="shared" si="12"/>
        <v>100</v>
      </c>
      <c r="U20" s="7">
        <f t="shared" si="12"/>
        <v>100</v>
      </c>
      <c r="V20" s="12">
        <f t="shared" si="12"/>
        <v>99.969507659595962</v>
      </c>
      <c r="W20" s="12">
        <f t="shared" si="12"/>
        <v>99.969507659595962</v>
      </c>
      <c r="X20" s="7">
        <f t="shared" si="12"/>
        <v>99.999999999999986</v>
      </c>
      <c r="Y20" s="7">
        <f t="shared" si="12"/>
        <v>99.999999999999986</v>
      </c>
      <c r="Z20" s="12">
        <f t="shared" si="12"/>
        <v>99.969507659595962</v>
      </c>
      <c r="AA20" s="12">
        <f t="shared" si="12"/>
        <v>99.969507659595962</v>
      </c>
      <c r="AB20" s="7">
        <f t="shared" si="12"/>
        <v>100</v>
      </c>
      <c r="AC20" s="7">
        <f t="shared" si="12"/>
        <v>100</v>
      </c>
      <c r="AD20" s="12">
        <f t="shared" si="13"/>
        <v>99.969507659595976</v>
      </c>
      <c r="AE20" s="12">
        <f t="shared" si="13"/>
        <v>99.969507659595976</v>
      </c>
      <c r="AF20" s="7">
        <f t="shared" si="13"/>
        <v>99.999999999999986</v>
      </c>
      <c r="AG20" s="7"/>
      <c r="AH20" s="8"/>
      <c r="AI20" s="8"/>
      <c r="AJ20" s="8"/>
      <c r="AK20" s="8"/>
      <c r="AL20" s="8"/>
      <c r="AM20" s="8"/>
      <c r="AN20" s="8"/>
      <c r="AO20" s="8"/>
      <c r="AP20" s="8"/>
    </row>
    <row r="21" spans="1:42" x14ac:dyDescent="0.25">
      <c r="A21" s="1" t="s">
        <v>21</v>
      </c>
      <c r="B21" s="1">
        <v>40360</v>
      </c>
      <c r="C21" s="5">
        <v>0.05</v>
      </c>
      <c r="D21" s="1"/>
      <c r="E21" s="7"/>
      <c r="F21" s="12"/>
      <c r="G21" s="12"/>
      <c r="H21" s="7"/>
      <c r="I21" s="7"/>
      <c r="J21" s="12"/>
      <c r="K21" s="12"/>
      <c r="L21" s="7"/>
      <c r="M21" s="7"/>
      <c r="N21" s="12"/>
      <c r="O21" s="12"/>
      <c r="P21" s="7"/>
      <c r="Q21" s="7"/>
      <c r="R21" s="12"/>
      <c r="S21" s="12"/>
      <c r="T21" s="7"/>
      <c r="U21" s="7">
        <f t="shared" si="12"/>
        <v>99.969507659595962</v>
      </c>
      <c r="V21" s="12">
        <f t="shared" si="12"/>
        <v>100</v>
      </c>
      <c r="W21" s="12">
        <f t="shared" si="12"/>
        <v>100</v>
      </c>
      <c r="X21" s="7">
        <f t="shared" si="12"/>
        <v>99.969507659595962</v>
      </c>
      <c r="Y21" s="7">
        <f t="shared" si="12"/>
        <v>99.969507659595962</v>
      </c>
      <c r="Z21" s="12">
        <f t="shared" si="13"/>
        <v>99.999999999999986</v>
      </c>
      <c r="AA21" s="12">
        <f t="shared" si="13"/>
        <v>99.999999999999986</v>
      </c>
      <c r="AB21" s="7">
        <f t="shared" si="13"/>
        <v>99.969507659595962</v>
      </c>
      <c r="AC21" s="7">
        <f t="shared" si="13"/>
        <v>99.969507659595962</v>
      </c>
      <c r="AD21" s="12">
        <f t="shared" si="13"/>
        <v>100</v>
      </c>
      <c r="AE21" s="12">
        <f t="shared" si="13"/>
        <v>100</v>
      </c>
      <c r="AF21" s="7">
        <f t="shared" si="13"/>
        <v>99.969507659595976</v>
      </c>
      <c r="AG21" s="7">
        <f t="shared" si="13"/>
        <v>99.969507659595976</v>
      </c>
      <c r="AH21" s="8"/>
      <c r="AI21" s="8"/>
      <c r="AJ21" s="8"/>
      <c r="AK21" s="8"/>
      <c r="AL21" s="8"/>
      <c r="AM21" s="8"/>
      <c r="AN21" s="8"/>
      <c r="AO21" s="8"/>
      <c r="AP21" s="8"/>
    </row>
    <row r="22" spans="1:42" x14ac:dyDescent="0.25">
      <c r="A22" s="1" t="s">
        <v>22</v>
      </c>
      <c r="B22" s="1">
        <v>40544</v>
      </c>
      <c r="C22" s="5">
        <v>0.05</v>
      </c>
      <c r="E22" s="7"/>
      <c r="F22" s="12"/>
      <c r="G22" s="12"/>
      <c r="H22" s="7"/>
      <c r="I22" s="7"/>
      <c r="J22" s="12"/>
      <c r="K22" s="12"/>
      <c r="L22" s="7"/>
      <c r="M22" s="7"/>
      <c r="N22" s="12"/>
      <c r="O22" s="12"/>
      <c r="P22" s="7"/>
      <c r="Q22" s="7"/>
      <c r="R22" s="12"/>
      <c r="S22" s="12"/>
      <c r="T22" s="7"/>
      <c r="U22" s="7"/>
      <c r="V22" s="12"/>
      <c r="W22" s="12">
        <f t="shared" si="12"/>
        <v>99.969507659595962</v>
      </c>
      <c r="X22" s="7">
        <f t="shared" si="12"/>
        <v>100</v>
      </c>
      <c r="Y22" s="7">
        <f t="shared" si="12"/>
        <v>100</v>
      </c>
      <c r="Z22" s="12">
        <f t="shared" si="13"/>
        <v>99.969507659595962</v>
      </c>
      <c r="AA22" s="12">
        <f t="shared" si="13"/>
        <v>99.969507659595962</v>
      </c>
      <c r="AB22" s="7">
        <f t="shared" si="13"/>
        <v>99.999999999999986</v>
      </c>
      <c r="AC22" s="7">
        <f t="shared" si="13"/>
        <v>99.999999999999986</v>
      </c>
      <c r="AD22" s="12">
        <f t="shared" si="13"/>
        <v>99.969507659595962</v>
      </c>
      <c r="AE22" s="12">
        <f t="shared" si="13"/>
        <v>99.969507659595962</v>
      </c>
      <c r="AF22" s="7">
        <f t="shared" si="13"/>
        <v>100</v>
      </c>
      <c r="AG22" s="7">
        <f t="shared" si="13"/>
        <v>100</v>
      </c>
      <c r="AH22" s="8"/>
      <c r="AI22" s="8"/>
      <c r="AJ22" s="8"/>
      <c r="AK22" s="8"/>
      <c r="AL22" s="8"/>
      <c r="AM22" s="8"/>
      <c r="AN22" s="8"/>
      <c r="AO22" s="8"/>
      <c r="AP22" s="8"/>
    </row>
    <row r="23" spans="1:42" x14ac:dyDescent="0.25">
      <c r="A23" s="1" t="s">
        <v>23</v>
      </c>
      <c r="B23" s="1">
        <v>40725</v>
      </c>
      <c r="C23" s="5">
        <v>0.05</v>
      </c>
      <c r="E23" s="7"/>
      <c r="F23" s="12"/>
      <c r="G23" s="12"/>
      <c r="H23" s="7"/>
      <c r="I23" s="7"/>
      <c r="J23" s="12"/>
      <c r="K23" s="12"/>
      <c r="L23" s="7"/>
      <c r="M23" s="7"/>
      <c r="N23" s="12"/>
      <c r="O23" s="12"/>
      <c r="P23" s="7"/>
      <c r="Q23" s="7"/>
      <c r="R23" s="12"/>
      <c r="S23" s="12"/>
      <c r="T23" s="7"/>
      <c r="U23" s="7"/>
      <c r="V23" s="12"/>
      <c r="W23" s="12"/>
      <c r="X23" s="7"/>
      <c r="Y23" s="7">
        <f t="shared" si="12"/>
        <v>99.969507659595962</v>
      </c>
      <c r="Z23" s="12">
        <f t="shared" si="13"/>
        <v>100</v>
      </c>
      <c r="AA23" s="12">
        <f t="shared" si="13"/>
        <v>100</v>
      </c>
      <c r="AB23" s="7">
        <f t="shared" si="13"/>
        <v>99.969507659595962</v>
      </c>
      <c r="AC23" s="7">
        <f t="shared" si="13"/>
        <v>99.969507659595962</v>
      </c>
      <c r="AD23" s="12">
        <f t="shared" si="13"/>
        <v>99.999999999999986</v>
      </c>
      <c r="AE23" s="12">
        <f t="shared" si="13"/>
        <v>99.999999999999986</v>
      </c>
      <c r="AF23" s="7">
        <f t="shared" si="13"/>
        <v>99.969507659595962</v>
      </c>
      <c r="AG23" s="7">
        <f t="shared" si="13"/>
        <v>99.969507659595962</v>
      </c>
      <c r="AH23" s="8"/>
      <c r="AI23" s="8"/>
      <c r="AJ23" s="8"/>
      <c r="AK23" s="8"/>
      <c r="AL23" s="8"/>
      <c r="AM23" s="8"/>
      <c r="AN23" s="8"/>
      <c r="AO23" s="8"/>
      <c r="AP23" s="8"/>
    </row>
    <row r="24" spans="1:42" x14ac:dyDescent="0.25">
      <c r="A24" s="1" t="s">
        <v>24</v>
      </c>
      <c r="B24" s="1">
        <v>40909</v>
      </c>
      <c r="C24" s="5">
        <v>0.05</v>
      </c>
      <c r="E24" s="7"/>
      <c r="F24" s="12"/>
      <c r="G24" s="12"/>
      <c r="H24" s="7"/>
      <c r="I24" s="7"/>
      <c r="J24" s="12"/>
      <c r="K24" s="12"/>
      <c r="L24" s="7"/>
      <c r="M24" s="7"/>
      <c r="N24" s="12"/>
      <c r="O24" s="12"/>
      <c r="P24" s="7"/>
      <c r="Q24" s="7"/>
      <c r="R24" s="12"/>
      <c r="S24" s="12"/>
      <c r="T24" s="7"/>
      <c r="U24" s="7"/>
      <c r="V24" s="12"/>
      <c r="W24" s="12"/>
      <c r="X24" s="7"/>
      <c r="Y24" s="7"/>
      <c r="Z24" s="12"/>
      <c r="AA24" s="12">
        <f t="shared" si="13"/>
        <v>99.969507659595962</v>
      </c>
      <c r="AB24" s="7">
        <f t="shared" si="13"/>
        <v>100</v>
      </c>
      <c r="AC24" s="7">
        <f t="shared" si="13"/>
        <v>100</v>
      </c>
      <c r="AD24" s="12">
        <f t="shared" si="13"/>
        <v>99.969507659595962</v>
      </c>
      <c r="AE24" s="12">
        <f t="shared" si="13"/>
        <v>99.969507659595962</v>
      </c>
      <c r="AF24" s="7">
        <f t="shared" si="13"/>
        <v>99.999999999999986</v>
      </c>
      <c r="AG24" s="7">
        <f t="shared" si="13"/>
        <v>99.999999999999986</v>
      </c>
      <c r="AH24" s="8"/>
      <c r="AI24" s="8"/>
      <c r="AJ24" s="8"/>
      <c r="AK24" s="8"/>
      <c r="AL24" s="8"/>
      <c r="AM24" s="8"/>
      <c r="AN24" s="8"/>
      <c r="AO24" s="8"/>
      <c r="AP24" s="8"/>
    </row>
    <row r="25" spans="1:42" x14ac:dyDescent="0.25">
      <c r="A25" s="1" t="s">
        <v>25</v>
      </c>
      <c r="B25" s="1">
        <v>41091</v>
      </c>
      <c r="C25" s="5">
        <v>0.05</v>
      </c>
      <c r="E25" s="7"/>
      <c r="F25" s="12"/>
      <c r="G25" s="12"/>
      <c r="H25" s="7"/>
      <c r="I25" s="7"/>
      <c r="J25" s="12"/>
      <c r="K25" s="12"/>
      <c r="L25" s="7"/>
      <c r="M25" s="7"/>
      <c r="N25" s="12"/>
      <c r="O25" s="12"/>
      <c r="P25" s="7"/>
      <c r="Q25" s="7"/>
      <c r="R25" s="12"/>
      <c r="S25" s="12"/>
      <c r="T25" s="7"/>
      <c r="U25" s="7"/>
      <c r="V25" s="12"/>
      <c r="W25" s="12"/>
      <c r="X25" s="7"/>
      <c r="Y25" s="7"/>
      <c r="Z25" s="12"/>
      <c r="AA25" s="12"/>
      <c r="AB25" s="7"/>
      <c r="AC25" s="7">
        <f t="shared" si="13"/>
        <v>99.969507659595962</v>
      </c>
      <c r="AD25" s="12">
        <f t="shared" si="13"/>
        <v>100</v>
      </c>
      <c r="AE25" s="12">
        <f t="shared" si="13"/>
        <v>100</v>
      </c>
      <c r="AF25" s="7">
        <f t="shared" si="13"/>
        <v>99.969507659595962</v>
      </c>
      <c r="AG25" s="7">
        <f t="shared" si="13"/>
        <v>99.969507659595962</v>
      </c>
      <c r="AH25" s="8"/>
      <c r="AI25" s="8"/>
      <c r="AJ25" s="8"/>
      <c r="AK25" s="8"/>
      <c r="AL25" s="8"/>
      <c r="AM25" s="8"/>
      <c r="AN25" s="8"/>
      <c r="AO25" s="8"/>
      <c r="AP25" s="8"/>
    </row>
    <row r="26" spans="1:42" x14ac:dyDescent="0.25">
      <c r="A26" s="1" t="s">
        <v>26</v>
      </c>
      <c r="B26" s="1">
        <v>41275</v>
      </c>
      <c r="C26" s="5">
        <v>0.05</v>
      </c>
      <c r="E26" s="7"/>
      <c r="F26" s="12"/>
      <c r="G26" s="12"/>
      <c r="H26" s="7"/>
      <c r="I26" s="7"/>
      <c r="J26" s="12"/>
      <c r="K26" s="12"/>
      <c r="L26" s="7"/>
      <c r="M26" s="7"/>
      <c r="N26" s="12"/>
      <c r="O26" s="12"/>
      <c r="P26" s="7"/>
      <c r="Q26" s="7"/>
      <c r="R26" s="12"/>
      <c r="S26" s="12"/>
      <c r="T26" s="7"/>
      <c r="U26" s="7"/>
      <c r="V26" s="12"/>
      <c r="W26" s="12"/>
      <c r="X26" s="7"/>
      <c r="Y26" s="7"/>
      <c r="Z26" s="12"/>
      <c r="AA26" s="12"/>
      <c r="AB26" s="7"/>
      <c r="AC26" s="7"/>
      <c r="AD26" s="12"/>
      <c r="AE26" s="12">
        <f t="shared" si="13"/>
        <v>99.969507659595962</v>
      </c>
      <c r="AF26" s="7">
        <f t="shared" si="13"/>
        <v>100</v>
      </c>
      <c r="AG26" s="7">
        <f t="shared" si="13"/>
        <v>100</v>
      </c>
      <c r="AH26" s="8"/>
      <c r="AI26" s="8"/>
      <c r="AJ26" s="8"/>
      <c r="AK26" s="8"/>
      <c r="AL26" s="8"/>
      <c r="AM26" s="8"/>
      <c r="AN26" s="8"/>
      <c r="AO26" s="8"/>
      <c r="AP26" s="8"/>
    </row>
    <row r="27" spans="1:42" x14ac:dyDescent="0.25">
      <c r="A27" s="1" t="s">
        <v>27</v>
      </c>
      <c r="B27" s="1">
        <v>41456</v>
      </c>
      <c r="C27" s="5">
        <v>0.05</v>
      </c>
      <c r="E27" s="7"/>
      <c r="F27" s="12"/>
      <c r="G27" s="12"/>
      <c r="H27" s="7"/>
      <c r="I27" s="7"/>
      <c r="J27" s="12"/>
      <c r="K27" s="12"/>
      <c r="L27" s="7"/>
      <c r="M27" s="7"/>
      <c r="N27" s="12"/>
      <c r="O27" s="12"/>
      <c r="P27" s="7"/>
      <c r="Q27" s="7"/>
      <c r="R27" s="12"/>
      <c r="S27" s="12"/>
      <c r="T27" s="7"/>
      <c r="U27" s="7"/>
      <c r="V27" s="12"/>
      <c r="W27" s="12"/>
      <c r="X27" s="7"/>
      <c r="Y27" s="7"/>
      <c r="Z27" s="12"/>
      <c r="AA27" s="12"/>
      <c r="AB27" s="7"/>
      <c r="AC27" s="7"/>
      <c r="AD27" s="12"/>
      <c r="AE27" s="12"/>
      <c r="AF27" s="7"/>
      <c r="AG27" s="7">
        <f t="shared" si="13"/>
        <v>99.969507659595962</v>
      </c>
      <c r="AH27" s="8"/>
      <c r="AI27" s="8"/>
      <c r="AJ27" s="8"/>
      <c r="AK27" s="8"/>
      <c r="AL27" s="8"/>
      <c r="AM27" s="8"/>
      <c r="AN27" s="8"/>
      <c r="AO27" s="8"/>
      <c r="AP27" s="8"/>
    </row>
    <row r="28" spans="1:42" x14ac:dyDescent="0.25">
      <c r="A28" s="1" t="s">
        <v>28</v>
      </c>
      <c r="B28" s="1">
        <v>41640</v>
      </c>
      <c r="C28" s="5">
        <v>0.05</v>
      </c>
      <c r="E28" s="8"/>
      <c r="F28" s="13"/>
      <c r="G28" s="13"/>
      <c r="H28" s="8"/>
      <c r="I28" s="8"/>
      <c r="J28" s="13"/>
      <c r="K28" s="13"/>
      <c r="L28" s="8"/>
      <c r="M28" s="8"/>
      <c r="N28" s="13"/>
      <c r="O28" s="13"/>
      <c r="P28" s="8"/>
      <c r="Q28" s="8"/>
      <c r="R28" s="13"/>
      <c r="S28" s="13"/>
      <c r="T28" s="8"/>
      <c r="U28" s="8"/>
      <c r="V28" s="13"/>
      <c r="W28" s="13"/>
      <c r="X28" s="8"/>
      <c r="Y28" s="8"/>
      <c r="Z28" s="13"/>
      <c r="AA28" s="13"/>
      <c r="AB28" s="8"/>
      <c r="AC28" s="8"/>
      <c r="AD28" s="13"/>
      <c r="AE28" s="13"/>
      <c r="AF28" s="8"/>
      <c r="AG28" s="7"/>
      <c r="AH28" s="8"/>
      <c r="AI28" s="8"/>
      <c r="AJ28" s="8"/>
      <c r="AK28" s="8"/>
      <c r="AL28" s="8"/>
      <c r="AM28" s="8"/>
      <c r="AN28" s="8"/>
      <c r="AO28" s="8"/>
      <c r="AP28" s="8"/>
    </row>
    <row r="29" spans="1:42" x14ac:dyDescent="0.25">
      <c r="A29" s="1" t="s">
        <v>32</v>
      </c>
      <c r="B29" s="1">
        <v>41821</v>
      </c>
      <c r="C29" s="5">
        <v>0.05</v>
      </c>
      <c r="E29" s="8"/>
      <c r="F29" s="13"/>
      <c r="G29" s="13"/>
      <c r="H29" s="8"/>
      <c r="I29" s="8"/>
      <c r="J29" s="13"/>
      <c r="K29" s="13"/>
      <c r="L29" s="8"/>
      <c r="M29" s="8"/>
      <c r="N29" s="13"/>
      <c r="O29" s="13"/>
      <c r="P29" s="8"/>
      <c r="Q29" s="8"/>
      <c r="R29" s="13"/>
      <c r="S29" s="13"/>
      <c r="T29" s="8"/>
      <c r="U29" s="8"/>
      <c r="V29" s="13"/>
      <c r="W29" s="13"/>
      <c r="X29" s="8"/>
      <c r="Y29" s="8"/>
      <c r="Z29" s="13"/>
      <c r="AA29" s="13"/>
      <c r="AB29" s="8"/>
      <c r="AC29" s="8"/>
      <c r="AD29" s="13"/>
      <c r="AE29" s="13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</row>
    <row r="30" spans="1:42" x14ac:dyDescent="0.25">
      <c r="A30" s="1" t="s">
        <v>33</v>
      </c>
      <c r="B30" s="1">
        <v>42005</v>
      </c>
      <c r="C30" s="5">
        <v>0.05</v>
      </c>
      <c r="E30" s="8"/>
      <c r="F30" s="13"/>
      <c r="G30" s="13"/>
      <c r="H30" s="8"/>
      <c r="I30" s="8"/>
      <c r="J30" s="13"/>
      <c r="K30" s="13"/>
      <c r="L30" s="8"/>
      <c r="M30" s="8"/>
      <c r="N30" s="13"/>
      <c r="O30" s="13"/>
      <c r="P30" s="8"/>
      <c r="Q30" s="8"/>
      <c r="R30" s="13"/>
      <c r="S30" s="13"/>
      <c r="T30" s="8"/>
      <c r="U30" s="8"/>
      <c r="V30" s="13"/>
      <c r="W30" s="13"/>
      <c r="X30" s="8"/>
      <c r="Y30" s="8"/>
      <c r="Z30" s="13"/>
      <c r="AA30" s="13"/>
      <c r="AB30" s="8"/>
      <c r="AC30" s="8"/>
      <c r="AD30" s="13"/>
      <c r="AE30" s="13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</row>
    <row r="31" spans="1:42" x14ac:dyDescent="0.25">
      <c r="A31" s="1" t="s">
        <v>34</v>
      </c>
      <c r="B31" s="1">
        <v>42186</v>
      </c>
      <c r="C31" s="5">
        <v>0.05</v>
      </c>
      <c r="E31" s="8"/>
      <c r="F31" s="13"/>
      <c r="G31" s="13"/>
      <c r="H31" s="8"/>
      <c r="I31" s="8"/>
      <c r="J31" s="13"/>
      <c r="K31" s="13"/>
      <c r="L31" s="8"/>
      <c r="M31" s="8"/>
      <c r="N31" s="13"/>
      <c r="O31" s="13"/>
      <c r="P31" s="8"/>
      <c r="Q31" s="8"/>
      <c r="R31" s="13"/>
      <c r="S31" s="13"/>
      <c r="T31" s="8"/>
      <c r="U31" s="8"/>
      <c r="V31" s="13"/>
      <c r="W31" s="13"/>
      <c r="X31" s="8"/>
      <c r="Y31" s="8"/>
      <c r="Z31" s="13"/>
      <c r="AA31" s="13"/>
      <c r="AB31" s="8"/>
      <c r="AC31" s="8"/>
      <c r="AD31" s="13"/>
      <c r="AE31" s="13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</row>
    <row r="32" spans="1:42" x14ac:dyDescent="0.25">
      <c r="A32" s="1" t="s">
        <v>29</v>
      </c>
      <c r="B32" s="1">
        <v>42370</v>
      </c>
      <c r="C32" s="5">
        <v>0.05</v>
      </c>
      <c r="E32" s="8"/>
      <c r="F32" s="13"/>
      <c r="G32" s="13"/>
      <c r="H32" s="8"/>
      <c r="I32" s="8"/>
      <c r="J32" s="13"/>
      <c r="K32" s="13"/>
      <c r="L32" s="8"/>
      <c r="M32" s="8"/>
      <c r="N32" s="13"/>
      <c r="O32" s="13"/>
      <c r="P32" s="8"/>
      <c r="Q32" s="8"/>
      <c r="R32" s="13"/>
      <c r="S32" s="13"/>
      <c r="T32" s="8"/>
      <c r="U32" s="8"/>
      <c r="V32" s="13"/>
      <c r="W32" s="13"/>
      <c r="X32" s="8"/>
      <c r="Y32" s="8"/>
      <c r="Z32" s="13"/>
      <c r="AA32" s="13"/>
      <c r="AB32" s="8"/>
      <c r="AC32" s="8"/>
      <c r="AD32" s="13"/>
      <c r="AE32" s="13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</row>
    <row r="33" spans="2:42" x14ac:dyDescent="0.25">
      <c r="B33" s="1"/>
      <c r="C33" s="5"/>
      <c r="E33" s="8"/>
      <c r="F33" s="13"/>
      <c r="G33" s="13"/>
      <c r="H33" s="8"/>
      <c r="I33" s="8"/>
      <c r="J33" s="13"/>
      <c r="K33" s="13"/>
      <c r="L33" s="8"/>
      <c r="M33" s="8"/>
      <c r="N33" s="13"/>
      <c r="O33" s="13"/>
      <c r="P33" s="8"/>
      <c r="Q33" s="8"/>
      <c r="R33" s="13"/>
      <c r="S33" s="13"/>
      <c r="T33" s="8"/>
      <c r="U33" s="8"/>
      <c r="V33" s="13"/>
      <c r="W33" s="13"/>
      <c r="X33" s="8"/>
      <c r="Y33" s="8"/>
      <c r="Z33" s="13"/>
      <c r="AA33" s="13"/>
      <c r="AB33" s="8"/>
      <c r="AC33" s="8"/>
      <c r="AD33" s="13"/>
      <c r="AE33" s="13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</row>
    <row r="34" spans="2:42" x14ac:dyDescent="0.25">
      <c r="B34" s="1"/>
      <c r="C34" s="5"/>
    </row>
    <row r="35" spans="2:42" x14ac:dyDescent="0.25">
      <c r="B35" s="1"/>
      <c r="C35" s="5"/>
    </row>
    <row r="36" spans="2:42" x14ac:dyDescent="0.25">
      <c r="B36" s="1"/>
      <c r="C36" s="5"/>
    </row>
    <row r="37" spans="2:42" x14ac:dyDescent="0.25">
      <c r="B37" s="1"/>
      <c r="C37" s="5"/>
    </row>
    <row r="38" spans="2:42" x14ac:dyDescent="0.25">
      <c r="B38" s="1"/>
      <c r="C38" s="5"/>
    </row>
    <row r="39" spans="2:42" x14ac:dyDescent="0.25">
      <c r="B39" s="1"/>
      <c r="C39" s="5"/>
    </row>
    <row r="40" spans="2:42" x14ac:dyDescent="0.25">
      <c r="B40" s="1"/>
      <c r="C40" s="5"/>
    </row>
    <row r="41" spans="2:42" x14ac:dyDescent="0.25">
      <c r="B41" s="1"/>
      <c r="C41" s="5"/>
    </row>
    <row r="42" spans="2:42" x14ac:dyDescent="0.25">
      <c r="B42" s="1"/>
      <c r="C42" s="5"/>
    </row>
    <row r="43" spans="2:42" x14ac:dyDescent="0.25">
      <c r="B43" s="1"/>
      <c r="C43" s="5"/>
    </row>
    <row r="44" spans="2:42" x14ac:dyDescent="0.25">
      <c r="B44" s="1"/>
      <c r="C44" s="5"/>
    </row>
    <row r="45" spans="2:42" x14ac:dyDescent="0.25">
      <c r="B45" s="1"/>
      <c r="C45" s="5"/>
    </row>
    <row r="46" spans="2:42" x14ac:dyDescent="0.25">
      <c r="B46" s="1"/>
      <c r="C46" s="5"/>
    </row>
    <row r="47" spans="2:42" x14ac:dyDescent="0.25">
      <c r="B47" s="1"/>
      <c r="C47" s="5"/>
    </row>
    <row r="48" spans="2:42" x14ac:dyDescent="0.25">
      <c r="B48" s="1"/>
      <c r="C48" s="5"/>
    </row>
    <row r="49" spans="2:3" x14ac:dyDescent="0.25">
      <c r="B49" s="1"/>
      <c r="C49" s="5"/>
    </row>
    <row r="50" spans="2:3" x14ac:dyDescent="0.25">
      <c r="B50" s="1"/>
      <c r="C50" s="5"/>
    </row>
    <row r="51" spans="2:3" x14ac:dyDescent="0.25">
      <c r="B51" s="1"/>
      <c r="C51" s="5"/>
    </row>
    <row r="52" spans="2:3" x14ac:dyDescent="0.25">
      <c r="B52" s="1"/>
      <c r="C52" s="5"/>
    </row>
    <row r="53" spans="2:3" x14ac:dyDescent="0.25">
      <c r="B53" s="1"/>
      <c r="C53" s="5"/>
    </row>
    <row r="54" spans="2:3" x14ac:dyDescent="0.25">
      <c r="B54" s="1"/>
      <c r="C54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D4BD7-AAAE-490A-A323-BEC746DD9AFB}">
  <dimension ref="A1:AP49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M28" sqref="M28"/>
    </sheetView>
  </sheetViews>
  <sheetFormatPr defaultRowHeight="15" x14ac:dyDescent="0.25"/>
  <cols>
    <col min="1" max="1" width="4.7109375" bestFit="1" customWidth="1"/>
    <col min="2" max="2" width="11.28515625" customWidth="1"/>
    <col min="3" max="3" width="7.140625" bestFit="1" customWidth="1"/>
    <col min="4" max="4" width="10.7109375" customWidth="1"/>
    <col min="5" max="5" width="8.28515625" bestFit="1" customWidth="1"/>
    <col min="6" max="7" width="7.85546875" style="14" bestFit="1" customWidth="1"/>
    <col min="8" max="9" width="8.28515625" bestFit="1" customWidth="1"/>
    <col min="10" max="11" width="7.85546875" style="14" bestFit="1" customWidth="1"/>
    <col min="12" max="13" width="8.28515625" bestFit="1" customWidth="1"/>
    <col min="14" max="15" width="7.85546875" style="14" bestFit="1" customWidth="1"/>
    <col min="16" max="17" width="8.28515625" bestFit="1" customWidth="1"/>
    <col min="18" max="19" width="7.85546875" style="14" bestFit="1" customWidth="1"/>
    <col min="20" max="21" width="8.28515625" bestFit="1" customWidth="1"/>
    <col min="22" max="23" width="7.85546875" style="14" bestFit="1" customWidth="1"/>
    <col min="24" max="25" width="8.28515625" bestFit="1" customWidth="1"/>
    <col min="26" max="27" width="7.85546875" style="14" bestFit="1" customWidth="1"/>
    <col min="28" max="29" width="8.28515625" bestFit="1" customWidth="1"/>
    <col min="30" max="31" width="7.85546875" style="14" bestFit="1" customWidth="1"/>
    <col min="32" max="33" width="8.28515625" bestFit="1" customWidth="1"/>
  </cols>
  <sheetData>
    <row r="1" spans="1:42" s="6" customFormat="1" x14ac:dyDescent="0.25">
      <c r="A1" s="6" t="s">
        <v>15</v>
      </c>
      <c r="B1" s="6" t="s">
        <v>13</v>
      </c>
      <c r="C1" s="6" t="s">
        <v>14</v>
      </c>
      <c r="D1" s="6" t="s">
        <v>0</v>
      </c>
      <c r="E1" s="6">
        <f>indice!E1</f>
        <v>36526</v>
      </c>
      <c r="F1" s="10">
        <f>indice!F1</f>
        <v>36708</v>
      </c>
      <c r="G1" s="10">
        <f>indice!G1</f>
        <v>36708</v>
      </c>
      <c r="H1" s="6">
        <f>indice!H1</f>
        <v>36892</v>
      </c>
      <c r="I1" s="6">
        <f>indice!I1</f>
        <v>36892</v>
      </c>
      <c r="J1" s="10">
        <f>indice!J1</f>
        <v>37073</v>
      </c>
      <c r="K1" s="10">
        <f>indice!K1</f>
        <v>37073</v>
      </c>
      <c r="L1" s="6">
        <f>indice!L1</f>
        <v>37257</v>
      </c>
      <c r="M1" s="6">
        <f>indice!M1</f>
        <v>37257</v>
      </c>
      <c r="N1" s="10">
        <f>indice!N1</f>
        <v>37438</v>
      </c>
      <c r="O1" s="10">
        <f>indice!O1</f>
        <v>37438</v>
      </c>
      <c r="P1" s="6">
        <f>indice!P1</f>
        <v>37622</v>
      </c>
      <c r="Q1" s="6">
        <f>indice!Q1</f>
        <v>37622</v>
      </c>
      <c r="R1" s="10">
        <f>indice!R1</f>
        <v>37803</v>
      </c>
      <c r="S1" s="10">
        <f>indice!S1</f>
        <v>37803</v>
      </c>
      <c r="T1" s="6">
        <f>indice!T1</f>
        <v>37987</v>
      </c>
      <c r="U1" s="6">
        <f>indice!U1</f>
        <v>37987</v>
      </c>
      <c r="V1" s="10">
        <f>indice!V1</f>
        <v>38169</v>
      </c>
      <c r="W1" s="10">
        <f>indice!W1</f>
        <v>38169</v>
      </c>
      <c r="X1" s="6">
        <f>indice!X1</f>
        <v>38353</v>
      </c>
      <c r="Y1" s="6">
        <f>indice!Y1</f>
        <v>38353</v>
      </c>
      <c r="Z1" s="10">
        <f>indice!Z1</f>
        <v>38534</v>
      </c>
      <c r="AA1" s="10">
        <f>indice!AA1</f>
        <v>38534</v>
      </c>
      <c r="AB1" s="6">
        <f>indice!AB1</f>
        <v>38718</v>
      </c>
      <c r="AC1" s="6">
        <f>indice!AC1</f>
        <v>38718</v>
      </c>
      <c r="AD1" s="10">
        <f>indice!AD1</f>
        <v>38899</v>
      </c>
      <c r="AE1" s="10">
        <f>indice!AE1</f>
        <v>38899</v>
      </c>
      <c r="AF1" s="6">
        <f>indice!AF1</f>
        <v>39083</v>
      </c>
      <c r="AG1" s="6">
        <f>indice!AG1</f>
        <v>39083</v>
      </c>
    </row>
    <row r="2" spans="1:42" s="18" customFormat="1" x14ac:dyDescent="0.25">
      <c r="D2" s="18" t="s">
        <v>18</v>
      </c>
      <c r="E2" s="18">
        <f>indice!E2</f>
        <v>0.03</v>
      </c>
      <c r="F2" s="19">
        <f>indice!F2</f>
        <v>0.03</v>
      </c>
      <c r="G2" s="19">
        <f>indice!G2</f>
        <v>0.03</v>
      </c>
      <c r="H2" s="18">
        <f>indice!H2</f>
        <v>0.05</v>
      </c>
      <c r="I2" s="18">
        <f>indice!I2</f>
        <v>0.05</v>
      </c>
      <c r="J2" s="19">
        <f>indice!J2</f>
        <v>0.05</v>
      </c>
      <c r="K2" s="19">
        <f>indice!K2</f>
        <v>0.05</v>
      </c>
      <c r="L2" s="18">
        <f>indice!L2</f>
        <v>0.05</v>
      </c>
      <c r="M2" s="18">
        <f>indice!M2</f>
        <v>0.05</v>
      </c>
      <c r="N2" s="19">
        <f>indice!N2</f>
        <v>0.05</v>
      </c>
      <c r="O2" s="19">
        <f>indice!O2</f>
        <v>0.05</v>
      </c>
      <c r="P2" s="18">
        <f>indice!P2</f>
        <v>0.05</v>
      </c>
      <c r="Q2" s="18">
        <f>indice!Q2</f>
        <v>0.05</v>
      </c>
      <c r="R2" s="19">
        <f>indice!R2</f>
        <v>0.05</v>
      </c>
      <c r="S2" s="19">
        <f>indice!S2</f>
        <v>0.05</v>
      </c>
      <c r="T2" s="18">
        <f>indice!T2</f>
        <v>0.05</v>
      </c>
      <c r="U2" s="18">
        <f>indice!U2</f>
        <v>0.05</v>
      </c>
      <c r="V2" s="19">
        <f>indice!V2</f>
        <v>0.05</v>
      </c>
      <c r="W2" s="19">
        <f>indice!W2</f>
        <v>0.05</v>
      </c>
      <c r="X2" s="18">
        <f>indice!X2</f>
        <v>0.05</v>
      </c>
      <c r="Y2" s="18">
        <f>indice!Y2</f>
        <v>0.05</v>
      </c>
      <c r="Z2" s="19">
        <f>indice!Z2</f>
        <v>0.05</v>
      </c>
      <c r="AA2" s="19">
        <f>indice!AA2</f>
        <v>0.05</v>
      </c>
      <c r="AB2" s="18">
        <f>indice!AB2</f>
        <v>0.05</v>
      </c>
      <c r="AC2" s="18">
        <f>indice!AC2</f>
        <v>0.05</v>
      </c>
      <c r="AD2" s="19">
        <f>indice!AD2</f>
        <v>0.05</v>
      </c>
      <c r="AE2" s="19">
        <f>indice!AE2</f>
        <v>0.05</v>
      </c>
      <c r="AF2" s="18">
        <f>indice!AF2</f>
        <v>0.05</v>
      </c>
      <c r="AG2" s="18">
        <f>indice!AG2</f>
        <v>0.05</v>
      </c>
    </row>
    <row r="3" spans="1:42" s="2" customFormat="1" x14ac:dyDescent="0.25">
      <c r="B3" s="3"/>
      <c r="D3" s="2" t="s">
        <v>16</v>
      </c>
      <c r="E3" s="9">
        <v>0</v>
      </c>
      <c r="F3" s="11" cm="1">
        <f t="array" ref="F3">E3+SUMPRODUCT((E7:E1000&gt;0)*$C7:$C1000)*100/2</f>
        <v>10.5</v>
      </c>
      <c r="G3" s="11">
        <f>F3+(F4-G4)</f>
        <v>10.5</v>
      </c>
      <c r="H3" s="4" cm="1">
        <f t="array" ref="H3">G3+SUMPRODUCT((G7:G1000&gt;0)*$C7:$C1000)*100/2</f>
        <v>21</v>
      </c>
      <c r="I3" s="4">
        <f>H3+(H4-I4)</f>
        <v>21</v>
      </c>
      <c r="J3" s="11" cm="1">
        <f t="array" ref="J3">I3+SUMPRODUCT((I7:I1000&gt;0)*$C7:$C1000)*100/2</f>
        <v>31.5</v>
      </c>
      <c r="K3" s="11">
        <f>J3+(J4-K4)</f>
        <v>31.5</v>
      </c>
      <c r="L3" s="4" cm="1">
        <f t="array" ref="L3">K3+SUMPRODUCT((K7:K1000&gt;0)*$C7:$C1000)*100/2</f>
        <v>42</v>
      </c>
      <c r="M3" s="4">
        <f>L3+(L4-M4)</f>
        <v>42</v>
      </c>
      <c r="N3" s="11" cm="1">
        <f t="array" ref="N3">M3+SUMPRODUCT((M7:M1000&gt;0)*$C7:$C1000)*100/2</f>
        <v>52.5</v>
      </c>
      <c r="O3" s="11">
        <f>N3+(N4-O4)</f>
        <v>52.5</v>
      </c>
      <c r="P3" s="4" cm="1">
        <f t="array" ref="P3">O3+SUMPRODUCT((O7:O1000&gt;0)*$C7:$C1000)*100/2</f>
        <v>63</v>
      </c>
      <c r="Q3" s="4">
        <f>P3+(P4-Q4)</f>
        <v>63</v>
      </c>
      <c r="R3" s="11" cm="1">
        <f t="array" ref="R3">Q3+SUMPRODUCT((Q7:Q1000&gt;0)*$C7:$C1000)*100/2</f>
        <v>73.5</v>
      </c>
      <c r="S3" s="11">
        <f>R3+(R4-S4)</f>
        <v>73.530492340403953</v>
      </c>
      <c r="T3" s="4" cm="1">
        <f t="array" ref="T3">S3+SUMPRODUCT((S7:S1000&gt;0)*$C7:$C1000)*100/2</f>
        <v>85.030492340403953</v>
      </c>
      <c r="U3" s="4">
        <f>T3+(T4-U4)</f>
        <v>85.060984680808019</v>
      </c>
      <c r="V3" s="11" cm="1">
        <f t="array" ref="V3">U3+SUMPRODUCT((U7:U1000&gt;0)*$C7:$C1000)*100/2</f>
        <v>97.560984680808019</v>
      </c>
      <c r="W3" s="11">
        <f>V3+(V4-W4)</f>
        <v>97.591477021212086</v>
      </c>
      <c r="X3" s="4" cm="1">
        <f t="array" ref="X3">W3+SUMPRODUCT((W7:W1000&gt;0)*$C7:$C1000)*100/2</f>
        <v>111.09147702121209</v>
      </c>
      <c r="Y3" s="4">
        <f>X3+(X4-Y4)</f>
        <v>111.12196936161615</v>
      </c>
      <c r="Z3" s="11" cm="1">
        <f t="array" ref="Z3">Y3+SUMPRODUCT((Y7:Y1000&gt;0)*$C7:$C1000)*100/2</f>
        <v>125.62196936161615</v>
      </c>
      <c r="AA3" s="11">
        <f>Z3+(Z4-AA4)</f>
        <v>125.65246170202022</v>
      </c>
      <c r="AB3" s="4" cm="1">
        <f t="array" ref="AB3">AA3+SUMPRODUCT((AA7:AA1000&gt;0)*$C7:$C1000)*100/2</f>
        <v>141.15246170202022</v>
      </c>
      <c r="AC3" s="4">
        <f>AB3+(AB4-AC4)</f>
        <v>141.18295404242429</v>
      </c>
      <c r="AD3" s="11" cm="1">
        <f t="array" ref="AD3">AC3+SUMPRODUCT((AC7:AC1000&gt;0)*$C7:$C1000)*100/2</f>
        <v>157.68295404242429</v>
      </c>
      <c r="AE3" s="11">
        <f>AD3+(AD4-AE4)</f>
        <v>157.71344638282835</v>
      </c>
      <c r="AF3" s="4" cm="1">
        <f t="array" ref="AF3">AE3+SUMPRODUCT((AE7:AE1000&gt;0)*$C7:$C1000)*100/2</f>
        <v>175.21344638282835</v>
      </c>
      <c r="AG3" s="4">
        <f>AF3+(AF4-AG4)</f>
        <v>175.2439387232323</v>
      </c>
    </row>
    <row r="4" spans="1:42" s="2" customFormat="1" x14ac:dyDescent="0.25">
      <c r="B4" s="3"/>
      <c r="D4" s="2" t="s">
        <v>17</v>
      </c>
      <c r="E4" s="4">
        <f>SUM(E7:E1000)</f>
        <v>699.95566260368878</v>
      </c>
      <c r="F4" s="11">
        <f t="shared" ref="F4:I4" si="0">SUM(F7:F1000)</f>
        <v>699.96674695276658</v>
      </c>
      <c r="G4" s="11">
        <f t="shared" ref="G4" si="1">SUM(G7:G1000)</f>
        <v>699.96674695276658</v>
      </c>
      <c r="H4" s="4">
        <f t="shared" si="0"/>
        <v>650.55778628647181</v>
      </c>
      <c r="I4" s="4">
        <f t="shared" si="0"/>
        <v>650.55778628647181</v>
      </c>
      <c r="J4" s="11">
        <f t="shared" ref="J4:Y4" si="2">SUM(J7:J1000)</f>
        <v>656.27153110849019</v>
      </c>
      <c r="K4" s="11">
        <f t="shared" si="2"/>
        <v>656.27153110849019</v>
      </c>
      <c r="L4" s="4">
        <f t="shared" si="2"/>
        <v>662.089334681644</v>
      </c>
      <c r="M4" s="4">
        <f t="shared" si="2"/>
        <v>662.089334681644</v>
      </c>
      <c r="N4" s="11">
        <f t="shared" si="2"/>
        <v>668.08785197455109</v>
      </c>
      <c r="O4" s="11">
        <f t="shared" si="2"/>
        <v>668.08785197455109</v>
      </c>
      <c r="P4" s="4">
        <f t="shared" si="2"/>
        <v>674.1675578609246</v>
      </c>
      <c r="Q4" s="4">
        <f t="shared" si="2"/>
        <v>674.1675578609246</v>
      </c>
      <c r="R4" s="11">
        <f t="shared" si="2"/>
        <v>680.46508624826481</v>
      </c>
      <c r="S4" s="11">
        <f t="shared" si="2"/>
        <v>680.43459390786086</v>
      </c>
      <c r="T4" s="4">
        <f t="shared" si="2"/>
        <v>685.9115823070058</v>
      </c>
      <c r="U4" s="4">
        <f t="shared" si="2"/>
        <v>685.88108996660173</v>
      </c>
      <c r="V4" s="11">
        <f t="shared" si="2"/>
        <v>690.49258000309703</v>
      </c>
      <c r="W4" s="11">
        <f t="shared" si="2"/>
        <v>690.46208766269297</v>
      </c>
      <c r="X4" s="4">
        <f t="shared" si="2"/>
        <v>694.21140086477499</v>
      </c>
      <c r="Y4" s="4">
        <f t="shared" si="2"/>
        <v>694.18090852437092</v>
      </c>
      <c r="Z4" s="11">
        <f t="shared" ref="Z4:AC4" si="3">SUM(Z7:Z1000)</f>
        <v>697.02205829247873</v>
      </c>
      <c r="AA4" s="11">
        <f t="shared" si="3"/>
        <v>696.99156595207467</v>
      </c>
      <c r="AB4" s="4">
        <f t="shared" si="3"/>
        <v>698.92682019724066</v>
      </c>
      <c r="AC4" s="4">
        <f t="shared" si="3"/>
        <v>698.89632785683659</v>
      </c>
      <c r="AD4" s="11">
        <f t="shared" ref="AD4:AG4" si="4">SUM(AD7:AD1000)</f>
        <v>699.90852297878791</v>
      </c>
      <c r="AE4" s="11">
        <f t="shared" si="4"/>
        <v>699.87803063838385</v>
      </c>
      <c r="AF4" s="4">
        <f t="shared" si="4"/>
        <v>699.9085229787878</v>
      </c>
      <c r="AG4" s="4">
        <f t="shared" si="4"/>
        <v>699.87803063838385</v>
      </c>
    </row>
    <row r="5" spans="1:42" s="2" customFormat="1" x14ac:dyDescent="0.25">
      <c r="B5" s="3"/>
      <c r="D5" s="2" t="s">
        <v>30</v>
      </c>
      <c r="E5" s="4">
        <f>SUM(E3:E4)</f>
        <v>699.95566260368878</v>
      </c>
      <c r="F5" s="11">
        <f t="shared" ref="F5:G5" si="5">SUM(F3:F4)</f>
        <v>710.46674695276658</v>
      </c>
      <c r="G5" s="11">
        <f t="shared" si="5"/>
        <v>710.46674695276658</v>
      </c>
      <c r="H5" s="4">
        <f t="shared" ref="H5" si="6">SUM(H3:H4)</f>
        <v>671.55778628647181</v>
      </c>
      <c r="I5" s="4">
        <f t="shared" ref="I5" si="7">SUM(I3:I4)</f>
        <v>671.55778628647181</v>
      </c>
      <c r="J5" s="11">
        <f t="shared" ref="J5" si="8">SUM(J3:J4)</f>
        <v>687.77153110849019</v>
      </c>
      <c r="K5" s="11">
        <f t="shared" ref="K5" si="9">SUM(K3:K4)</f>
        <v>687.77153110849019</v>
      </c>
      <c r="L5" s="4">
        <f t="shared" ref="L5" si="10">SUM(L3:L4)</f>
        <v>704.089334681644</v>
      </c>
      <c r="M5" s="4">
        <f t="shared" ref="M5" si="11">SUM(M3:M4)</f>
        <v>704.089334681644</v>
      </c>
      <c r="N5" s="11">
        <f t="shared" ref="N5" si="12">SUM(N3:N4)</f>
        <v>720.58785197455109</v>
      </c>
      <c r="O5" s="11">
        <f t="shared" ref="O5" si="13">SUM(O3:O4)</f>
        <v>720.58785197455109</v>
      </c>
      <c r="P5" s="4">
        <f t="shared" ref="P5" si="14">SUM(P3:P4)</f>
        <v>737.1675578609246</v>
      </c>
      <c r="Q5" s="4">
        <f t="shared" ref="Q5" si="15">SUM(Q3:Q4)</f>
        <v>737.1675578609246</v>
      </c>
      <c r="R5" s="11">
        <f t="shared" ref="R5" si="16">SUM(R3:R4)</f>
        <v>753.96508624826481</v>
      </c>
      <c r="S5" s="11">
        <f t="shared" ref="S5" si="17">SUM(S3:S4)</f>
        <v>753.96508624826481</v>
      </c>
      <c r="T5" s="4">
        <f t="shared" ref="T5" si="18">SUM(T3:T4)</f>
        <v>770.94207464740975</v>
      </c>
      <c r="U5" s="4">
        <f t="shared" ref="U5:Y5" si="19">SUM(U3:U4)</f>
        <v>770.94207464740975</v>
      </c>
      <c r="V5" s="11">
        <f t="shared" si="19"/>
        <v>788.05356468390505</v>
      </c>
      <c r="W5" s="11">
        <f t="shared" si="19"/>
        <v>788.05356468390505</v>
      </c>
      <c r="X5" s="4">
        <f t="shared" si="19"/>
        <v>805.30287788598707</v>
      </c>
      <c r="Y5" s="4">
        <f t="shared" si="19"/>
        <v>805.30287788598707</v>
      </c>
      <c r="Z5" s="11">
        <f t="shared" ref="Z5" si="20">SUM(Z3:Z4)</f>
        <v>822.64402765409488</v>
      </c>
      <c r="AA5" s="11">
        <f t="shared" ref="AA5" si="21">SUM(AA3:AA4)</f>
        <v>822.64402765409488</v>
      </c>
      <c r="AB5" s="4">
        <f t="shared" ref="AB5" si="22">SUM(AB3:AB4)</f>
        <v>840.07928189926088</v>
      </c>
      <c r="AC5" s="4">
        <f t="shared" ref="AC5" si="23">SUM(AC3:AC4)</f>
        <v>840.07928189926088</v>
      </c>
      <c r="AD5" s="11">
        <f t="shared" ref="AD5" si="24">SUM(AD3:AD4)</f>
        <v>857.5914770212122</v>
      </c>
      <c r="AE5" s="11">
        <f t="shared" ref="AE5" si="25">SUM(AE3:AE4)</f>
        <v>857.5914770212122</v>
      </c>
      <c r="AF5" s="4">
        <f t="shared" ref="AF5" si="26">SUM(AF3:AF4)</f>
        <v>875.12196936161615</v>
      </c>
      <c r="AG5" s="4">
        <f t="shared" ref="AG5" si="27">SUM(AG3:AG4)</f>
        <v>875.12196936161615</v>
      </c>
    </row>
    <row r="6" spans="1:42" s="2" customFormat="1" x14ac:dyDescent="0.25">
      <c r="B6" s="3"/>
      <c r="D6" s="2" t="s">
        <v>31</v>
      </c>
      <c r="E6" s="15"/>
      <c r="F6" s="17">
        <f t="shared" ref="F6:Y6" si="28">(F5/$E$5)^(365.25/(F1-$E$1))-1</f>
        <v>3.0364549302832833E-2</v>
      </c>
      <c r="G6" s="17">
        <f t="shared" si="28"/>
        <v>3.0364549302832833E-2</v>
      </c>
      <c r="H6" s="15">
        <f t="shared" si="28"/>
        <v>-4.0489533551241852E-2</v>
      </c>
      <c r="I6" s="15">
        <f t="shared" si="28"/>
        <v>-4.0489533551241852E-2</v>
      </c>
      <c r="J6" s="17">
        <f t="shared" si="28"/>
        <v>-1.1657108584496201E-2</v>
      </c>
      <c r="K6" s="17">
        <f t="shared" si="28"/>
        <v>-1.1657108584496201E-2</v>
      </c>
      <c r="L6" s="15">
        <f t="shared" si="28"/>
        <v>2.946443522679143E-3</v>
      </c>
      <c r="M6" s="15">
        <f t="shared" si="28"/>
        <v>2.946443522679143E-3</v>
      </c>
      <c r="N6" s="17">
        <f t="shared" si="28"/>
        <v>1.1702416193219767E-2</v>
      </c>
      <c r="O6" s="17">
        <f t="shared" si="28"/>
        <v>1.1702416193219767E-2</v>
      </c>
      <c r="P6" s="15">
        <f t="shared" si="28"/>
        <v>1.7411987815822538E-2</v>
      </c>
      <c r="Q6" s="15">
        <f t="shared" si="28"/>
        <v>1.7411987815822538E-2</v>
      </c>
      <c r="R6" s="17">
        <f t="shared" si="28"/>
        <v>2.1487341684854888E-2</v>
      </c>
      <c r="S6" s="17">
        <f t="shared" si="28"/>
        <v>2.1487341684854888E-2</v>
      </c>
      <c r="T6" s="15">
        <f t="shared" si="28"/>
        <v>2.4443011696624772E-2</v>
      </c>
      <c r="U6" s="15">
        <f t="shared" si="28"/>
        <v>2.4443011696624772E-2</v>
      </c>
      <c r="V6" s="17">
        <f t="shared" si="28"/>
        <v>2.6704603379579472E-2</v>
      </c>
      <c r="W6" s="17">
        <f t="shared" si="28"/>
        <v>2.6704603379579472E-2</v>
      </c>
      <c r="X6" s="15">
        <f t="shared" si="28"/>
        <v>2.8425283023794101E-2</v>
      </c>
      <c r="Y6" s="15">
        <f t="shared" si="28"/>
        <v>2.8425283023794101E-2</v>
      </c>
      <c r="Z6" s="17">
        <f t="shared" ref="Z6" si="29">(Z5/$E$5)^(365.25/(Z1-$E$1))-1</f>
        <v>2.9813408677728859E-2</v>
      </c>
      <c r="AA6" s="17">
        <f t="shared" ref="AA6" si="30">(AA5/$E$5)^(365.25/(AA1-$E$1))-1</f>
        <v>2.9813408677728859E-2</v>
      </c>
      <c r="AB6" s="15">
        <f t="shared" ref="AB6" si="31">(AB5/$E$5)^(365.25/(AB1-$E$1))-1</f>
        <v>3.0873267400607141E-2</v>
      </c>
      <c r="AC6" s="15">
        <f t="shared" ref="AC6" si="32">(AC5/$E$5)^(365.25/(AC1-$E$1))-1</f>
        <v>3.0873267400607141E-2</v>
      </c>
      <c r="AD6" s="17">
        <f t="shared" ref="AD6" si="33">(AD5/$E$5)^(365.25/(AD1-$E$1))-1</f>
        <v>3.1756447181120473E-2</v>
      </c>
      <c r="AE6" s="17">
        <f t="shared" ref="AE6" si="34">(AE5/$E$5)^(365.25/(AE1-$E$1))-1</f>
        <v>3.1756447181120473E-2</v>
      </c>
      <c r="AF6" s="15">
        <f t="shared" ref="AF6" si="35">(AF5/$E$5)^(365.25/(AF1-$E$1))-1</f>
        <v>3.241786325754048E-2</v>
      </c>
      <c r="AG6" s="15">
        <f t="shared" ref="AG6" si="36">(AG5/$E$5)^(365.25/(AG1-$E$1))-1</f>
        <v>3.241786325754048E-2</v>
      </c>
    </row>
    <row r="7" spans="1:42" x14ac:dyDescent="0.25">
      <c r="A7" s="1" t="str">
        <f>indice!A7</f>
        <v>A</v>
      </c>
      <c r="B7" s="1">
        <f>indice!B7</f>
        <v>37803</v>
      </c>
      <c r="C7" s="16">
        <f>indice!C7</f>
        <v>0.03</v>
      </c>
      <c r="D7" s="1"/>
      <c r="E7" s="7">
        <f>IF(E$1=$B7,100,PRICE(E$1,$B7,$C7,E$2,100,1))</f>
        <v>99.988915650922195</v>
      </c>
      <c r="F7" s="12">
        <f t="shared" ref="F7:V13" si="37">IF(F$1=$B7,100,PRICE(F$1,$B7,$C7,F$2,100,1))</f>
        <v>100</v>
      </c>
      <c r="G7" s="12">
        <f t="shared" si="37"/>
        <v>100</v>
      </c>
      <c r="H7" s="7">
        <f t="shared" si="37"/>
        <v>95.388509963504802</v>
      </c>
      <c r="I7" s="7">
        <f t="shared" si="37"/>
        <v>95.388509963504802</v>
      </c>
      <c r="J7" s="12">
        <f t="shared" si="37"/>
        <v>96.281179138321988</v>
      </c>
      <c r="K7" s="12">
        <f t="shared" si="37"/>
        <v>96.281179138321988</v>
      </c>
      <c r="L7" s="7">
        <f t="shared" si="37"/>
        <v>97.158850231892174</v>
      </c>
      <c r="M7" s="7">
        <f t="shared" si="37"/>
        <v>97.158850231892174</v>
      </c>
      <c r="N7" s="12">
        <f t="shared" si="37"/>
        <v>98.095238095238088</v>
      </c>
      <c r="O7" s="12">
        <f t="shared" si="37"/>
        <v>98.095238095238088</v>
      </c>
      <c r="P7" s="7">
        <f t="shared" si="37"/>
        <v>98.987804878048792</v>
      </c>
      <c r="Q7" s="7">
        <f t="shared" si="37"/>
        <v>98.987804878048792</v>
      </c>
      <c r="R7" s="12">
        <f t="shared" si="37"/>
        <v>100</v>
      </c>
      <c r="S7" s="12"/>
      <c r="T7" s="7"/>
      <c r="U7" s="7"/>
      <c r="V7" s="12"/>
      <c r="W7" s="12"/>
      <c r="X7" s="7"/>
      <c r="Y7" s="7"/>
      <c r="Z7" s="12"/>
      <c r="AA7" s="12"/>
      <c r="AB7" s="7"/>
      <c r="AC7" s="7"/>
      <c r="AD7" s="12"/>
      <c r="AE7" s="12"/>
      <c r="AF7" s="7"/>
      <c r="AG7" s="7"/>
      <c r="AH7" s="8"/>
      <c r="AI7" s="8"/>
      <c r="AJ7" s="8"/>
      <c r="AK7" s="8"/>
      <c r="AL7" s="8"/>
      <c r="AM7" s="8"/>
      <c r="AN7" s="8"/>
      <c r="AO7" s="8"/>
      <c r="AP7" s="8"/>
    </row>
    <row r="8" spans="1:42" x14ac:dyDescent="0.25">
      <c r="A8" s="1" t="str">
        <f>indice!A8</f>
        <v>B</v>
      </c>
      <c r="B8" s="1">
        <f>indice!B8</f>
        <v>37987</v>
      </c>
      <c r="C8" s="16">
        <f>indice!C8</f>
        <v>0.03</v>
      </c>
      <c r="D8" s="1"/>
      <c r="E8" s="7">
        <f t="shared" ref="E8:E13" si="38">IF(E$1=$B8,100,PRICE(E$1,$B8,$C8,E$2,100,1))</f>
        <v>100</v>
      </c>
      <c r="F8" s="12">
        <f t="shared" si="37"/>
        <v>99.988915650922195</v>
      </c>
      <c r="G8" s="12">
        <f t="shared" si="37"/>
        <v>99.988915650922195</v>
      </c>
      <c r="H8" s="7">
        <f t="shared" si="37"/>
        <v>94.553503941259024</v>
      </c>
      <c r="I8" s="7">
        <f t="shared" si="37"/>
        <v>94.553503941259024</v>
      </c>
      <c r="J8" s="12">
        <f t="shared" si="37"/>
        <v>95.388509963504802</v>
      </c>
      <c r="K8" s="12">
        <f t="shared" si="37"/>
        <v>95.388509963504802</v>
      </c>
      <c r="L8" s="7">
        <f t="shared" si="37"/>
        <v>96.281179138321988</v>
      </c>
      <c r="M8" s="7">
        <f t="shared" si="37"/>
        <v>96.281179138321988</v>
      </c>
      <c r="N8" s="12">
        <f t="shared" si="37"/>
        <v>97.158850231892174</v>
      </c>
      <c r="O8" s="12">
        <f t="shared" si="37"/>
        <v>97.158850231892174</v>
      </c>
      <c r="P8" s="7">
        <f t="shared" si="37"/>
        <v>98.095238095238088</v>
      </c>
      <c r="Q8" s="7">
        <f t="shared" si="37"/>
        <v>98.095238095238088</v>
      </c>
      <c r="R8" s="12">
        <f t="shared" si="37"/>
        <v>98.987804878048792</v>
      </c>
      <c r="S8" s="12">
        <f t="shared" si="37"/>
        <v>98.987804878048792</v>
      </c>
      <c r="T8" s="7">
        <f t="shared" si="37"/>
        <v>100</v>
      </c>
      <c r="U8" s="7"/>
      <c r="V8" s="12"/>
      <c r="W8" s="12"/>
      <c r="X8" s="7"/>
      <c r="Y8" s="7"/>
      <c r="Z8" s="12"/>
      <c r="AA8" s="12"/>
      <c r="AB8" s="7"/>
      <c r="AC8" s="7"/>
      <c r="AD8" s="12"/>
      <c r="AE8" s="12"/>
      <c r="AF8" s="7"/>
      <c r="AG8" s="7"/>
      <c r="AH8" s="8"/>
      <c r="AI8" s="8"/>
      <c r="AJ8" s="8"/>
      <c r="AK8" s="8"/>
      <c r="AL8" s="8"/>
      <c r="AM8" s="8"/>
      <c r="AN8" s="8"/>
      <c r="AO8" s="8"/>
      <c r="AP8" s="8"/>
    </row>
    <row r="9" spans="1:42" x14ac:dyDescent="0.25">
      <c r="A9" s="1" t="str">
        <f>indice!A9</f>
        <v>C</v>
      </c>
      <c r="B9" s="1">
        <f>indice!B9</f>
        <v>38169</v>
      </c>
      <c r="C9" s="16">
        <f>indice!C9</f>
        <v>0.03</v>
      </c>
      <c r="D9" s="1"/>
      <c r="E9" s="7">
        <f t="shared" si="38"/>
        <v>99.988915650922181</v>
      </c>
      <c r="F9" s="12">
        <f t="shared" si="37"/>
        <v>100</v>
      </c>
      <c r="G9" s="12">
        <f t="shared" si="37"/>
        <v>100</v>
      </c>
      <c r="H9" s="7">
        <f t="shared" si="37"/>
        <v>93.702471612659707</v>
      </c>
      <c r="I9" s="7">
        <f t="shared" si="37"/>
        <v>93.702471612659707</v>
      </c>
      <c r="J9" s="12">
        <f t="shared" si="37"/>
        <v>94.553503941259024</v>
      </c>
      <c r="K9" s="12">
        <f t="shared" si="37"/>
        <v>94.553503941259024</v>
      </c>
      <c r="L9" s="7">
        <f t="shared" si="37"/>
        <v>95.388509963504802</v>
      </c>
      <c r="M9" s="7">
        <f t="shared" si="37"/>
        <v>95.388509963504802</v>
      </c>
      <c r="N9" s="12">
        <f t="shared" si="37"/>
        <v>96.281179138321988</v>
      </c>
      <c r="O9" s="12">
        <f t="shared" si="37"/>
        <v>96.281179138321988</v>
      </c>
      <c r="P9" s="7">
        <f t="shared" si="37"/>
        <v>97.158850231892174</v>
      </c>
      <c r="Q9" s="7">
        <f t="shared" si="37"/>
        <v>97.158850231892174</v>
      </c>
      <c r="R9" s="12">
        <f t="shared" si="37"/>
        <v>98.095238095238088</v>
      </c>
      <c r="S9" s="12">
        <f t="shared" si="37"/>
        <v>98.095238095238088</v>
      </c>
      <c r="T9" s="7">
        <f t="shared" si="37"/>
        <v>98.987804878048792</v>
      </c>
      <c r="U9" s="7">
        <f t="shared" si="37"/>
        <v>98.987804878048792</v>
      </c>
      <c r="V9" s="12">
        <f t="shared" si="37"/>
        <v>100</v>
      </c>
      <c r="W9" s="12"/>
      <c r="X9" s="7"/>
      <c r="Y9" s="7"/>
      <c r="Z9" s="12"/>
      <c r="AA9" s="12"/>
      <c r="AB9" s="7"/>
      <c r="AC9" s="7"/>
      <c r="AD9" s="12"/>
      <c r="AE9" s="12"/>
      <c r="AF9" s="7"/>
      <c r="AG9" s="7"/>
      <c r="AH9" s="8"/>
      <c r="AI9" s="8"/>
      <c r="AJ9" s="8"/>
      <c r="AK9" s="8"/>
      <c r="AL9" s="8"/>
      <c r="AM9" s="8"/>
      <c r="AN9" s="8"/>
      <c r="AO9" s="8"/>
      <c r="AP9" s="8"/>
    </row>
    <row r="10" spans="1:42" x14ac:dyDescent="0.25">
      <c r="A10" s="1" t="str">
        <f>indice!A10</f>
        <v>D</v>
      </c>
      <c r="B10" s="1">
        <f>indice!B10</f>
        <v>38353</v>
      </c>
      <c r="C10" s="16">
        <f>indice!C10</f>
        <v>0.03</v>
      </c>
      <c r="D10" s="1"/>
      <c r="E10" s="7">
        <f t="shared" si="38"/>
        <v>100.00000000000001</v>
      </c>
      <c r="F10" s="12">
        <f t="shared" si="37"/>
        <v>99.988915650922181</v>
      </c>
      <c r="G10" s="12">
        <f t="shared" si="37"/>
        <v>99.988915650922181</v>
      </c>
      <c r="H10" s="7">
        <f t="shared" si="37"/>
        <v>92.908098991675274</v>
      </c>
      <c r="I10" s="7">
        <f t="shared" si="37"/>
        <v>92.908098991675274</v>
      </c>
      <c r="J10" s="12">
        <f t="shared" si="37"/>
        <v>93.702471612659707</v>
      </c>
      <c r="K10" s="12">
        <f t="shared" si="37"/>
        <v>93.702471612659707</v>
      </c>
      <c r="L10" s="7">
        <f t="shared" si="37"/>
        <v>94.553503941259024</v>
      </c>
      <c r="M10" s="7">
        <f t="shared" si="37"/>
        <v>94.553503941259024</v>
      </c>
      <c r="N10" s="12">
        <f t="shared" si="37"/>
        <v>95.388509963504802</v>
      </c>
      <c r="O10" s="12">
        <f t="shared" si="37"/>
        <v>95.388509963504802</v>
      </c>
      <c r="P10" s="7">
        <f t="shared" si="37"/>
        <v>96.281179138321988</v>
      </c>
      <c r="Q10" s="7">
        <f t="shared" si="37"/>
        <v>96.281179138321988</v>
      </c>
      <c r="R10" s="12">
        <f t="shared" si="37"/>
        <v>97.158850231892174</v>
      </c>
      <c r="S10" s="12">
        <f t="shared" si="37"/>
        <v>97.158850231892174</v>
      </c>
      <c r="T10" s="7">
        <f t="shared" si="37"/>
        <v>98.095238095238088</v>
      </c>
      <c r="U10" s="7">
        <f t="shared" si="37"/>
        <v>98.095238095238088</v>
      </c>
      <c r="V10" s="12">
        <f t="shared" ref="V10:AD13" si="39">IF(V$1=$B10,100,PRICE(V$1,$B10,$C10,V$2,100,1))</f>
        <v>98.987804878048792</v>
      </c>
      <c r="W10" s="12">
        <f t="shared" si="39"/>
        <v>98.987804878048792</v>
      </c>
      <c r="X10" s="7">
        <f t="shared" si="39"/>
        <v>100</v>
      </c>
      <c r="Y10" s="7"/>
      <c r="Z10" s="12"/>
      <c r="AA10" s="12"/>
      <c r="AB10" s="7"/>
      <c r="AC10" s="7"/>
      <c r="AD10" s="12"/>
      <c r="AE10" s="12"/>
      <c r="AF10" s="7"/>
      <c r="AG10" s="7"/>
      <c r="AH10" s="8"/>
      <c r="AI10" s="8"/>
      <c r="AJ10" s="8"/>
      <c r="AK10" s="8"/>
      <c r="AL10" s="8"/>
      <c r="AM10" s="8"/>
      <c r="AN10" s="8"/>
      <c r="AO10" s="8"/>
      <c r="AP10" s="8"/>
    </row>
    <row r="11" spans="1:42" x14ac:dyDescent="0.25">
      <c r="A11" s="1" t="str">
        <f>indice!A11</f>
        <v>E</v>
      </c>
      <c r="B11" s="1">
        <f>indice!B11</f>
        <v>38534</v>
      </c>
      <c r="C11" s="16">
        <f>indice!C11</f>
        <v>0.03</v>
      </c>
      <c r="D11" s="1"/>
      <c r="E11" s="7">
        <f t="shared" si="38"/>
        <v>99.988915650922166</v>
      </c>
      <c r="F11" s="12">
        <f t="shared" si="37"/>
        <v>100.00000000000001</v>
      </c>
      <c r="G11" s="12">
        <f t="shared" si="37"/>
        <v>100.00000000000001</v>
      </c>
      <c r="H11" s="7">
        <f t="shared" si="37"/>
        <v>92.096720802331021</v>
      </c>
      <c r="I11" s="7">
        <f t="shared" si="37"/>
        <v>92.096720802331021</v>
      </c>
      <c r="J11" s="12">
        <f t="shared" si="37"/>
        <v>92.908098991675274</v>
      </c>
      <c r="K11" s="12">
        <f t="shared" si="37"/>
        <v>92.908098991675274</v>
      </c>
      <c r="L11" s="7">
        <f t="shared" si="37"/>
        <v>93.702471612659707</v>
      </c>
      <c r="M11" s="7">
        <f t="shared" si="37"/>
        <v>93.702471612659707</v>
      </c>
      <c r="N11" s="12">
        <f t="shared" si="37"/>
        <v>94.553503941259024</v>
      </c>
      <c r="O11" s="12">
        <f t="shared" si="37"/>
        <v>94.553503941259024</v>
      </c>
      <c r="P11" s="7">
        <f t="shared" si="37"/>
        <v>95.388509963504802</v>
      </c>
      <c r="Q11" s="7">
        <f t="shared" si="37"/>
        <v>95.388509963504802</v>
      </c>
      <c r="R11" s="12">
        <f t="shared" si="37"/>
        <v>96.281179138321988</v>
      </c>
      <c r="S11" s="12">
        <f t="shared" si="37"/>
        <v>96.281179138321988</v>
      </c>
      <c r="T11" s="7">
        <f t="shared" si="37"/>
        <v>97.158850231892174</v>
      </c>
      <c r="U11" s="7">
        <f t="shared" si="37"/>
        <v>97.158850231892174</v>
      </c>
      <c r="V11" s="12">
        <f t="shared" si="39"/>
        <v>98.095238095238088</v>
      </c>
      <c r="W11" s="12">
        <f t="shared" si="39"/>
        <v>98.095238095238088</v>
      </c>
      <c r="X11" s="7">
        <f t="shared" si="39"/>
        <v>98.987804878048792</v>
      </c>
      <c r="Y11" s="7">
        <f t="shared" si="39"/>
        <v>98.987804878048792</v>
      </c>
      <c r="Z11" s="12">
        <f t="shared" si="39"/>
        <v>100</v>
      </c>
      <c r="AA11" s="12"/>
      <c r="AB11" s="7"/>
      <c r="AC11" s="7"/>
      <c r="AD11" s="12"/>
      <c r="AE11" s="12"/>
      <c r="AF11" s="7"/>
      <c r="AG11" s="7"/>
      <c r="AH11" s="8"/>
      <c r="AI11" s="8"/>
      <c r="AJ11" s="8"/>
      <c r="AK11" s="8"/>
      <c r="AL11" s="8"/>
      <c r="AM11" s="8"/>
      <c r="AN11" s="8"/>
      <c r="AO11" s="8"/>
      <c r="AP11" s="8"/>
    </row>
    <row r="12" spans="1:42" x14ac:dyDescent="0.25">
      <c r="A12" s="1" t="str">
        <f>indice!A12</f>
        <v>F</v>
      </c>
      <c r="B12" s="1">
        <f>indice!B12</f>
        <v>38718</v>
      </c>
      <c r="C12" s="16">
        <f>indice!C12</f>
        <v>0.03</v>
      </c>
      <c r="D12" s="1"/>
      <c r="E12" s="7">
        <f t="shared" si="38"/>
        <v>100</v>
      </c>
      <c r="F12" s="12">
        <f t="shared" si="37"/>
        <v>99.988915650922166</v>
      </c>
      <c r="G12" s="12">
        <f t="shared" si="37"/>
        <v>99.988915650922166</v>
      </c>
      <c r="H12" s="7">
        <f t="shared" si="37"/>
        <v>91.34104665873835</v>
      </c>
      <c r="I12" s="7">
        <f t="shared" si="37"/>
        <v>91.34104665873835</v>
      </c>
      <c r="J12" s="12">
        <f t="shared" si="37"/>
        <v>92.096720802331021</v>
      </c>
      <c r="K12" s="12">
        <f t="shared" si="37"/>
        <v>92.096720802331021</v>
      </c>
      <c r="L12" s="7">
        <f t="shared" si="37"/>
        <v>92.908098991675274</v>
      </c>
      <c r="M12" s="7">
        <f t="shared" si="37"/>
        <v>92.908098991675274</v>
      </c>
      <c r="N12" s="12">
        <f t="shared" si="37"/>
        <v>93.702471612659707</v>
      </c>
      <c r="O12" s="12">
        <f t="shared" si="37"/>
        <v>93.702471612659707</v>
      </c>
      <c r="P12" s="7">
        <f t="shared" si="37"/>
        <v>94.553503941259024</v>
      </c>
      <c r="Q12" s="7">
        <f t="shared" si="37"/>
        <v>94.553503941259024</v>
      </c>
      <c r="R12" s="12">
        <f t="shared" si="37"/>
        <v>95.388509963504802</v>
      </c>
      <c r="S12" s="12">
        <f t="shared" si="37"/>
        <v>95.388509963504802</v>
      </c>
      <c r="T12" s="7">
        <f t="shared" si="37"/>
        <v>96.281179138321988</v>
      </c>
      <c r="U12" s="7">
        <f t="shared" si="37"/>
        <v>96.281179138321988</v>
      </c>
      <c r="V12" s="12">
        <f t="shared" si="39"/>
        <v>97.158850231892174</v>
      </c>
      <c r="W12" s="12">
        <f t="shared" si="39"/>
        <v>97.158850231892174</v>
      </c>
      <c r="X12" s="7">
        <f t="shared" si="39"/>
        <v>98.095238095238088</v>
      </c>
      <c r="Y12" s="7">
        <f t="shared" si="39"/>
        <v>98.095238095238088</v>
      </c>
      <c r="Z12" s="12">
        <f t="shared" si="39"/>
        <v>98.987804878048792</v>
      </c>
      <c r="AA12" s="12">
        <f t="shared" si="39"/>
        <v>98.987804878048792</v>
      </c>
      <c r="AB12" s="7">
        <f t="shared" si="39"/>
        <v>100</v>
      </c>
      <c r="AC12" s="7"/>
      <c r="AD12" s="12"/>
      <c r="AE12" s="12"/>
      <c r="AF12" s="7"/>
      <c r="AG12" s="7"/>
      <c r="AH12" s="8"/>
      <c r="AI12" s="8"/>
      <c r="AJ12" s="8"/>
      <c r="AK12" s="8"/>
      <c r="AL12" s="8"/>
      <c r="AM12" s="8"/>
      <c r="AN12" s="8"/>
      <c r="AO12" s="8"/>
      <c r="AP12" s="8"/>
    </row>
    <row r="13" spans="1:42" x14ac:dyDescent="0.25">
      <c r="A13" s="1" t="str">
        <f>indice!A13</f>
        <v>G</v>
      </c>
      <c r="B13" s="1">
        <f>indice!B13</f>
        <v>38899</v>
      </c>
      <c r="C13" s="16">
        <f>indice!C13</f>
        <v>0.03</v>
      </c>
      <c r="D13" s="1"/>
      <c r="E13" s="7">
        <f t="shared" si="38"/>
        <v>99.988915650922181</v>
      </c>
      <c r="F13" s="12">
        <f t="shared" si="37"/>
        <v>100</v>
      </c>
      <c r="G13" s="12">
        <f t="shared" si="37"/>
        <v>100</v>
      </c>
      <c r="H13" s="7">
        <f t="shared" si="37"/>
        <v>90.567434316303718</v>
      </c>
      <c r="I13" s="7">
        <f t="shared" si="37"/>
        <v>90.567434316303718</v>
      </c>
      <c r="J13" s="12">
        <f t="shared" si="37"/>
        <v>91.34104665873835</v>
      </c>
      <c r="K13" s="12">
        <f t="shared" si="37"/>
        <v>91.34104665873835</v>
      </c>
      <c r="L13" s="7">
        <f t="shared" si="37"/>
        <v>92.096720802331021</v>
      </c>
      <c r="M13" s="7">
        <f t="shared" si="37"/>
        <v>92.096720802331021</v>
      </c>
      <c r="N13" s="12">
        <f t="shared" si="37"/>
        <v>92.908098991675274</v>
      </c>
      <c r="O13" s="12">
        <f t="shared" si="37"/>
        <v>92.908098991675274</v>
      </c>
      <c r="P13" s="7">
        <f t="shared" si="37"/>
        <v>93.702471612659707</v>
      </c>
      <c r="Q13" s="7">
        <f t="shared" si="37"/>
        <v>93.702471612659707</v>
      </c>
      <c r="R13" s="12">
        <f t="shared" si="37"/>
        <v>94.553503941259024</v>
      </c>
      <c r="S13" s="12">
        <f t="shared" si="37"/>
        <v>94.553503941259024</v>
      </c>
      <c r="T13" s="7">
        <f t="shared" si="37"/>
        <v>95.388509963504802</v>
      </c>
      <c r="U13" s="7">
        <f t="shared" si="37"/>
        <v>95.388509963504802</v>
      </c>
      <c r="V13" s="12">
        <f t="shared" si="39"/>
        <v>96.281179138321988</v>
      </c>
      <c r="W13" s="12">
        <f t="shared" si="39"/>
        <v>96.281179138321988</v>
      </c>
      <c r="X13" s="7">
        <f t="shared" si="39"/>
        <v>97.158850231892174</v>
      </c>
      <c r="Y13" s="7">
        <f t="shared" si="39"/>
        <v>97.158850231892174</v>
      </c>
      <c r="Z13" s="12">
        <f t="shared" si="39"/>
        <v>98.095238095238088</v>
      </c>
      <c r="AA13" s="12">
        <f t="shared" si="39"/>
        <v>98.095238095238088</v>
      </c>
      <c r="AB13" s="7">
        <f t="shared" si="39"/>
        <v>98.987804878048792</v>
      </c>
      <c r="AC13" s="7">
        <f t="shared" si="39"/>
        <v>98.987804878048792</v>
      </c>
      <c r="AD13" s="12">
        <f t="shared" si="39"/>
        <v>100</v>
      </c>
      <c r="AE13" s="12"/>
      <c r="AF13" s="7"/>
      <c r="AG13" s="7"/>
      <c r="AH13" s="8"/>
      <c r="AI13" s="8"/>
      <c r="AJ13" s="8"/>
      <c r="AK13" s="8"/>
      <c r="AL13" s="8"/>
      <c r="AM13" s="8"/>
      <c r="AN13" s="8"/>
      <c r="AO13" s="8"/>
      <c r="AP13" s="8"/>
    </row>
    <row r="14" spans="1:42" x14ac:dyDescent="0.25">
      <c r="A14" s="1" t="str">
        <f>indice!A14</f>
        <v>H</v>
      </c>
      <c r="B14" s="1">
        <f>indice!B14</f>
        <v>39083</v>
      </c>
      <c r="C14" s="16">
        <f>indice!C14</f>
        <v>0.03</v>
      </c>
      <c r="D14" s="1"/>
      <c r="E14" s="7"/>
      <c r="F14" s="12"/>
      <c r="G14" s="12"/>
      <c r="H14" s="7"/>
      <c r="I14" s="7"/>
      <c r="J14" s="12"/>
      <c r="K14" s="12"/>
      <c r="L14" s="7"/>
      <c r="M14" s="7"/>
      <c r="N14" s="12"/>
      <c r="O14" s="12"/>
      <c r="P14" s="7"/>
      <c r="Q14" s="7"/>
      <c r="R14" s="12"/>
      <c r="S14" s="12"/>
      <c r="T14" s="7"/>
      <c r="U14" s="7"/>
      <c r="V14" s="12"/>
      <c r="W14" s="12"/>
      <c r="X14" s="7"/>
      <c r="Y14" s="7"/>
      <c r="Z14" s="12"/>
      <c r="AA14" s="12"/>
      <c r="AB14" s="7"/>
      <c r="AC14" s="7"/>
      <c r="AD14" s="12"/>
      <c r="AE14" s="12"/>
      <c r="AF14" s="7"/>
      <c r="AG14" s="7"/>
      <c r="AH14" s="8"/>
      <c r="AI14" s="8"/>
      <c r="AJ14" s="8"/>
      <c r="AK14" s="8"/>
      <c r="AL14" s="8"/>
      <c r="AM14" s="8"/>
      <c r="AN14" s="8"/>
      <c r="AO14" s="8"/>
      <c r="AP14" s="8"/>
    </row>
    <row r="15" spans="1:42" x14ac:dyDescent="0.25">
      <c r="A15" s="1" t="str">
        <f>indice!A15</f>
        <v>I</v>
      </c>
      <c r="B15" s="1">
        <f>indice!B15</f>
        <v>39264</v>
      </c>
      <c r="C15" s="16">
        <f>indice!C15</f>
        <v>0.05</v>
      </c>
      <c r="D15" s="1"/>
      <c r="E15" s="7"/>
      <c r="F15" s="12"/>
      <c r="G15" s="12"/>
      <c r="H15" s="7"/>
      <c r="I15" s="7"/>
      <c r="J15" s="12"/>
      <c r="K15" s="12"/>
      <c r="L15" s="7"/>
      <c r="M15" s="7"/>
      <c r="N15" s="12"/>
      <c r="O15" s="12"/>
      <c r="P15" s="7"/>
      <c r="Q15" s="7"/>
      <c r="R15" s="12"/>
      <c r="S15" s="12"/>
      <c r="T15" s="7"/>
      <c r="U15" s="7"/>
      <c r="V15" s="12"/>
      <c r="W15" s="12"/>
      <c r="X15" s="7"/>
      <c r="Y15" s="7"/>
      <c r="Z15" s="12"/>
      <c r="AA15" s="12"/>
      <c r="AB15" s="7"/>
      <c r="AC15" s="7"/>
      <c r="AD15" s="12"/>
      <c r="AE15" s="12"/>
      <c r="AF15" s="7"/>
      <c r="AG15" s="7"/>
      <c r="AH15" s="8"/>
      <c r="AI15" s="8"/>
      <c r="AJ15" s="8"/>
      <c r="AK15" s="8"/>
      <c r="AL15" s="8"/>
      <c r="AM15" s="8"/>
      <c r="AN15" s="8"/>
      <c r="AO15" s="8"/>
      <c r="AP15" s="8"/>
    </row>
    <row r="16" spans="1:42" x14ac:dyDescent="0.25">
      <c r="A16" s="1" t="str">
        <f>indice!A16</f>
        <v>J</v>
      </c>
      <c r="B16" s="1">
        <f>indice!B16</f>
        <v>39448</v>
      </c>
      <c r="C16" s="16">
        <f>indice!C16</f>
        <v>0.05</v>
      </c>
      <c r="D16" s="1"/>
      <c r="E16" s="7"/>
      <c r="F16" s="12"/>
      <c r="G16" s="12"/>
      <c r="H16" s="7"/>
      <c r="I16" s="7"/>
      <c r="J16" s="12"/>
      <c r="K16" s="12"/>
      <c r="L16" s="7"/>
      <c r="M16" s="7"/>
      <c r="N16" s="12"/>
      <c r="O16" s="12"/>
      <c r="P16" s="7"/>
      <c r="Q16" s="7"/>
      <c r="R16" s="12"/>
      <c r="S16" s="12"/>
      <c r="T16" s="7"/>
      <c r="U16" s="7"/>
      <c r="V16" s="12"/>
      <c r="W16" s="12"/>
      <c r="X16" s="7"/>
      <c r="Y16" s="7"/>
      <c r="Z16" s="12"/>
      <c r="AA16" s="12"/>
      <c r="AB16" s="7"/>
      <c r="AC16" s="7"/>
      <c r="AD16" s="12"/>
      <c r="AE16" s="12"/>
      <c r="AF16" s="7"/>
      <c r="AG16" s="7"/>
      <c r="AH16" s="8"/>
      <c r="AI16" s="8"/>
      <c r="AJ16" s="8"/>
      <c r="AK16" s="8"/>
      <c r="AL16" s="8"/>
      <c r="AM16" s="8"/>
      <c r="AN16" s="8"/>
      <c r="AO16" s="8"/>
      <c r="AP16" s="8"/>
    </row>
    <row r="17" spans="1:42" x14ac:dyDescent="0.25">
      <c r="A17" s="1" t="str">
        <f>indice!A17</f>
        <v>K</v>
      </c>
      <c r="B17" s="1">
        <f>indice!B17</f>
        <v>39630</v>
      </c>
      <c r="C17" s="16">
        <f>indice!C17</f>
        <v>0.05</v>
      </c>
      <c r="D17" s="1"/>
      <c r="E17" s="7"/>
      <c r="F17" s="12"/>
      <c r="G17" s="12"/>
      <c r="H17" s="7"/>
      <c r="I17" s="7"/>
      <c r="J17" s="12"/>
      <c r="K17" s="12"/>
      <c r="L17" s="7"/>
      <c r="M17" s="7"/>
      <c r="N17" s="12"/>
      <c r="O17" s="12"/>
      <c r="P17" s="7"/>
      <c r="Q17" s="7"/>
      <c r="R17" s="12"/>
      <c r="S17" s="12"/>
      <c r="T17" s="7"/>
      <c r="U17" s="7"/>
      <c r="V17" s="12"/>
      <c r="W17" s="12"/>
      <c r="X17" s="7"/>
      <c r="Y17" s="7"/>
      <c r="Z17" s="12"/>
      <c r="AA17" s="12"/>
      <c r="AB17" s="7"/>
      <c r="AC17" s="7"/>
      <c r="AD17" s="12"/>
      <c r="AE17" s="12"/>
      <c r="AF17" s="7"/>
      <c r="AG17" s="7"/>
      <c r="AH17" s="8"/>
      <c r="AI17" s="8"/>
      <c r="AJ17" s="8"/>
      <c r="AK17" s="8"/>
      <c r="AL17" s="8"/>
      <c r="AM17" s="8"/>
      <c r="AN17" s="8"/>
      <c r="AO17" s="8"/>
      <c r="AP17" s="8"/>
    </row>
    <row r="18" spans="1:42" x14ac:dyDescent="0.25">
      <c r="A18" s="1" t="str">
        <f>indice!A18</f>
        <v>L</v>
      </c>
      <c r="B18" s="1">
        <f>indice!B18</f>
        <v>39814</v>
      </c>
      <c r="C18" s="16">
        <f>indice!C18</f>
        <v>0.05</v>
      </c>
      <c r="D18" s="1"/>
      <c r="E18" s="7"/>
      <c r="F18" s="12"/>
      <c r="G18" s="12"/>
      <c r="H18" s="7"/>
      <c r="I18" s="7"/>
      <c r="J18" s="12"/>
      <c r="K18" s="12"/>
      <c r="L18" s="7"/>
      <c r="M18" s="7"/>
      <c r="N18" s="12"/>
      <c r="O18" s="12"/>
      <c r="P18" s="7"/>
      <c r="Q18" s="7"/>
      <c r="R18" s="12"/>
      <c r="S18" s="12"/>
      <c r="T18" s="7"/>
      <c r="U18" s="7"/>
      <c r="V18" s="12"/>
      <c r="W18" s="12"/>
      <c r="X18" s="7"/>
      <c r="Y18" s="7"/>
      <c r="Z18" s="12"/>
      <c r="AA18" s="12"/>
      <c r="AB18" s="7"/>
      <c r="AC18" s="7"/>
      <c r="AD18" s="12"/>
      <c r="AE18" s="12"/>
      <c r="AF18" s="7"/>
      <c r="AG18" s="7"/>
      <c r="AH18" s="8"/>
      <c r="AI18" s="8"/>
      <c r="AJ18" s="8"/>
      <c r="AK18" s="8"/>
      <c r="AL18" s="8"/>
      <c r="AM18" s="8"/>
      <c r="AN18" s="8"/>
      <c r="AO18" s="8"/>
      <c r="AP18" s="8"/>
    </row>
    <row r="19" spans="1:42" x14ac:dyDescent="0.25">
      <c r="A19" s="1" t="str">
        <f>indice!A19</f>
        <v>M</v>
      </c>
      <c r="B19" s="1">
        <f>indice!B19</f>
        <v>39995</v>
      </c>
      <c r="C19" s="16">
        <f>indice!C19</f>
        <v>0.05</v>
      </c>
      <c r="D19" s="1"/>
      <c r="E19" s="7"/>
      <c r="F19" s="12"/>
      <c r="G19" s="12"/>
      <c r="H19" s="7"/>
      <c r="I19" s="7"/>
      <c r="J19" s="12"/>
      <c r="K19" s="12"/>
      <c r="L19" s="7"/>
      <c r="M19" s="7"/>
      <c r="N19" s="12"/>
      <c r="O19" s="12"/>
      <c r="P19" s="7"/>
      <c r="Q19" s="7"/>
      <c r="R19" s="12"/>
      <c r="S19" s="12"/>
      <c r="T19" s="7"/>
      <c r="U19" s="7"/>
      <c r="V19" s="12"/>
      <c r="W19" s="12"/>
      <c r="X19" s="7"/>
      <c r="Y19" s="7"/>
      <c r="Z19" s="12"/>
      <c r="AA19" s="12"/>
      <c r="AB19" s="7"/>
      <c r="AC19" s="7"/>
      <c r="AD19" s="12"/>
      <c r="AE19" s="12"/>
      <c r="AF19" s="7"/>
      <c r="AG19" s="7"/>
      <c r="AH19" s="8"/>
      <c r="AI19" s="8"/>
      <c r="AJ19" s="8"/>
      <c r="AK19" s="8"/>
      <c r="AL19" s="8"/>
      <c r="AM19" s="8"/>
      <c r="AN19" s="8"/>
      <c r="AO19" s="8"/>
      <c r="AP19" s="8"/>
    </row>
    <row r="20" spans="1:42" x14ac:dyDescent="0.25">
      <c r="A20" s="1" t="str">
        <f>indice!A20</f>
        <v>N</v>
      </c>
      <c r="B20" s="1">
        <f>indice!B20</f>
        <v>40179</v>
      </c>
      <c r="C20" s="16">
        <f>indice!C20</f>
        <v>0.05</v>
      </c>
      <c r="D20" s="1"/>
      <c r="E20" s="7"/>
      <c r="F20" s="12"/>
      <c r="G20" s="12"/>
      <c r="H20" s="7"/>
      <c r="I20" s="7"/>
      <c r="J20" s="12"/>
      <c r="K20" s="12"/>
      <c r="L20" s="7"/>
      <c r="M20" s="7"/>
      <c r="N20" s="12"/>
      <c r="O20" s="12"/>
      <c r="P20" s="7"/>
      <c r="Q20" s="7"/>
      <c r="R20" s="12"/>
      <c r="S20" s="12">
        <f t="shared" ref="S20:AG29" si="40">IF(S$1=$B20,100,PRICE(S$1,$B20,$C20,S$2,100,1))</f>
        <v>99.969507659595962</v>
      </c>
      <c r="T20" s="7">
        <f t="shared" si="40"/>
        <v>100</v>
      </c>
      <c r="U20" s="7">
        <f t="shared" si="40"/>
        <v>100</v>
      </c>
      <c r="V20" s="12">
        <f t="shared" si="40"/>
        <v>99.969507659595962</v>
      </c>
      <c r="W20" s="12">
        <f t="shared" si="40"/>
        <v>99.969507659595962</v>
      </c>
      <c r="X20" s="7">
        <f t="shared" si="40"/>
        <v>99.999999999999986</v>
      </c>
      <c r="Y20" s="7">
        <f t="shared" si="40"/>
        <v>99.999999999999986</v>
      </c>
      <c r="Z20" s="12">
        <f t="shared" si="40"/>
        <v>99.969507659595962</v>
      </c>
      <c r="AA20" s="12">
        <f t="shared" si="40"/>
        <v>99.969507659595962</v>
      </c>
      <c r="AB20" s="7">
        <f t="shared" si="40"/>
        <v>100</v>
      </c>
      <c r="AC20" s="7">
        <f t="shared" si="40"/>
        <v>100</v>
      </c>
      <c r="AD20" s="12">
        <f t="shared" si="40"/>
        <v>99.969507659595976</v>
      </c>
      <c r="AE20" s="12">
        <f t="shared" si="40"/>
        <v>99.969507659595976</v>
      </c>
      <c r="AF20" s="7">
        <f t="shared" si="40"/>
        <v>99.999999999999986</v>
      </c>
      <c r="AG20" s="7"/>
      <c r="AH20" s="8"/>
      <c r="AI20" s="8"/>
      <c r="AJ20" s="8"/>
      <c r="AK20" s="8"/>
      <c r="AL20" s="8"/>
      <c r="AM20" s="8"/>
      <c r="AN20" s="8"/>
      <c r="AO20" s="8"/>
      <c r="AP20" s="8"/>
    </row>
    <row r="21" spans="1:42" x14ac:dyDescent="0.25">
      <c r="A21" s="1" t="str">
        <f>indice!A21</f>
        <v>O</v>
      </c>
      <c r="B21" s="1">
        <f>indice!B21</f>
        <v>40360</v>
      </c>
      <c r="C21" s="16">
        <f>indice!C21</f>
        <v>0.05</v>
      </c>
      <c r="D21" s="1"/>
      <c r="E21" s="7"/>
      <c r="F21" s="12"/>
      <c r="G21" s="12"/>
      <c r="H21" s="7"/>
      <c r="I21" s="7"/>
      <c r="J21" s="12"/>
      <c r="K21" s="12"/>
      <c r="L21" s="7"/>
      <c r="M21" s="7"/>
      <c r="N21" s="12"/>
      <c r="O21" s="12"/>
      <c r="P21" s="7"/>
      <c r="Q21" s="7"/>
      <c r="R21" s="12"/>
      <c r="S21" s="12"/>
      <c r="T21" s="7"/>
      <c r="U21" s="7">
        <f t="shared" si="40"/>
        <v>99.969507659595962</v>
      </c>
      <c r="V21" s="12">
        <f t="shared" si="40"/>
        <v>100</v>
      </c>
      <c r="W21" s="12">
        <f t="shared" si="40"/>
        <v>100</v>
      </c>
      <c r="X21" s="7">
        <f t="shared" si="40"/>
        <v>99.969507659595962</v>
      </c>
      <c r="Y21" s="7">
        <f t="shared" si="40"/>
        <v>99.969507659595962</v>
      </c>
      <c r="Z21" s="12">
        <f t="shared" si="40"/>
        <v>99.999999999999986</v>
      </c>
      <c r="AA21" s="12">
        <f t="shared" si="40"/>
        <v>99.999999999999986</v>
      </c>
      <c r="AB21" s="7">
        <f t="shared" si="40"/>
        <v>99.969507659595962</v>
      </c>
      <c r="AC21" s="7">
        <f t="shared" si="40"/>
        <v>99.969507659595962</v>
      </c>
      <c r="AD21" s="12">
        <f t="shared" si="40"/>
        <v>100</v>
      </c>
      <c r="AE21" s="12">
        <f t="shared" si="40"/>
        <v>100</v>
      </c>
      <c r="AF21" s="7">
        <f t="shared" si="40"/>
        <v>99.969507659595976</v>
      </c>
      <c r="AG21" s="7">
        <f t="shared" si="40"/>
        <v>99.969507659595976</v>
      </c>
      <c r="AH21" s="8"/>
      <c r="AI21" s="8"/>
      <c r="AJ21" s="8"/>
      <c r="AK21" s="8"/>
      <c r="AL21" s="8"/>
      <c r="AM21" s="8"/>
      <c r="AN21" s="8"/>
      <c r="AO21" s="8"/>
      <c r="AP21" s="8"/>
    </row>
    <row r="22" spans="1:42" x14ac:dyDescent="0.25">
      <c r="A22" s="1" t="str">
        <f>indice!A22</f>
        <v>P</v>
      </c>
      <c r="B22" s="1">
        <f>indice!B22</f>
        <v>40544</v>
      </c>
      <c r="C22" s="16">
        <f>indice!C22</f>
        <v>0.05</v>
      </c>
      <c r="E22" s="7"/>
      <c r="F22" s="12"/>
      <c r="G22" s="12"/>
      <c r="H22" s="7"/>
      <c r="I22" s="7"/>
      <c r="J22" s="12"/>
      <c r="K22" s="12"/>
      <c r="L22" s="7"/>
      <c r="M22" s="7"/>
      <c r="N22" s="12"/>
      <c r="O22" s="12"/>
      <c r="P22" s="7"/>
      <c r="Q22" s="7"/>
      <c r="R22" s="12"/>
      <c r="S22" s="12"/>
      <c r="T22" s="7"/>
      <c r="U22" s="7"/>
      <c r="V22" s="12"/>
      <c r="W22" s="12">
        <f t="shared" si="40"/>
        <v>99.969507659595962</v>
      </c>
      <c r="X22" s="7">
        <f t="shared" si="40"/>
        <v>100</v>
      </c>
      <c r="Y22" s="7">
        <f t="shared" si="40"/>
        <v>100</v>
      </c>
      <c r="Z22" s="12">
        <f t="shared" si="40"/>
        <v>99.969507659595962</v>
      </c>
      <c r="AA22" s="12">
        <f t="shared" si="40"/>
        <v>99.969507659595962</v>
      </c>
      <c r="AB22" s="7">
        <f t="shared" si="40"/>
        <v>99.999999999999986</v>
      </c>
      <c r="AC22" s="7">
        <f t="shared" si="40"/>
        <v>99.999999999999986</v>
      </c>
      <c r="AD22" s="12">
        <f t="shared" si="40"/>
        <v>99.969507659595962</v>
      </c>
      <c r="AE22" s="12">
        <f t="shared" si="40"/>
        <v>99.969507659595962</v>
      </c>
      <c r="AF22" s="7">
        <f t="shared" si="40"/>
        <v>100</v>
      </c>
      <c r="AG22" s="7">
        <f t="shared" si="40"/>
        <v>100</v>
      </c>
      <c r="AH22" s="8"/>
      <c r="AI22" s="8"/>
      <c r="AJ22" s="8"/>
      <c r="AK22" s="8"/>
      <c r="AL22" s="8"/>
      <c r="AM22" s="8"/>
      <c r="AN22" s="8"/>
      <c r="AO22" s="8"/>
      <c r="AP22" s="8"/>
    </row>
    <row r="23" spans="1:42" x14ac:dyDescent="0.25">
      <c r="A23" s="1" t="str">
        <f>indice!A23</f>
        <v>Q</v>
      </c>
      <c r="B23" s="1">
        <f>indice!B23</f>
        <v>40725</v>
      </c>
      <c r="C23" s="16">
        <f>indice!C23</f>
        <v>0.05</v>
      </c>
      <c r="E23" s="7"/>
      <c r="F23" s="12"/>
      <c r="G23" s="12"/>
      <c r="H23" s="7"/>
      <c r="I23" s="7"/>
      <c r="J23" s="12"/>
      <c r="K23" s="12"/>
      <c r="L23" s="7"/>
      <c r="M23" s="7"/>
      <c r="N23" s="12"/>
      <c r="O23" s="12"/>
      <c r="P23" s="7"/>
      <c r="Q23" s="7"/>
      <c r="R23" s="12"/>
      <c r="S23" s="12"/>
      <c r="T23" s="7"/>
      <c r="U23" s="7"/>
      <c r="V23" s="12"/>
      <c r="W23" s="12"/>
      <c r="X23" s="7"/>
      <c r="Y23" s="7">
        <f t="shared" si="40"/>
        <v>99.969507659595962</v>
      </c>
      <c r="Z23" s="12">
        <f t="shared" si="40"/>
        <v>100</v>
      </c>
      <c r="AA23" s="12">
        <f t="shared" si="40"/>
        <v>100</v>
      </c>
      <c r="AB23" s="7">
        <f t="shared" si="40"/>
        <v>99.969507659595962</v>
      </c>
      <c r="AC23" s="7">
        <f t="shared" si="40"/>
        <v>99.969507659595962</v>
      </c>
      <c r="AD23" s="12">
        <f t="shared" si="40"/>
        <v>99.999999999999986</v>
      </c>
      <c r="AE23" s="12">
        <f t="shared" si="40"/>
        <v>99.999999999999986</v>
      </c>
      <c r="AF23" s="7">
        <f t="shared" si="40"/>
        <v>99.969507659595962</v>
      </c>
      <c r="AG23" s="7">
        <f t="shared" si="40"/>
        <v>99.969507659595962</v>
      </c>
      <c r="AH23" s="8"/>
      <c r="AI23" s="8"/>
      <c r="AJ23" s="8"/>
      <c r="AK23" s="8"/>
      <c r="AL23" s="8"/>
      <c r="AM23" s="8"/>
      <c r="AN23" s="8"/>
      <c r="AO23" s="8"/>
      <c r="AP23" s="8"/>
    </row>
    <row r="24" spans="1:42" x14ac:dyDescent="0.25">
      <c r="A24" s="1" t="str">
        <f>indice!A24</f>
        <v>R</v>
      </c>
      <c r="B24" s="1">
        <f>indice!B24</f>
        <v>40909</v>
      </c>
      <c r="C24" s="16">
        <f>indice!C24</f>
        <v>0.05</v>
      </c>
      <c r="E24" s="7"/>
      <c r="F24" s="12"/>
      <c r="G24" s="12"/>
      <c r="H24" s="7"/>
      <c r="I24" s="7"/>
      <c r="J24" s="12"/>
      <c r="K24" s="12"/>
      <c r="L24" s="7"/>
      <c r="M24" s="7"/>
      <c r="N24" s="12"/>
      <c r="O24" s="12"/>
      <c r="P24" s="7"/>
      <c r="Q24" s="7"/>
      <c r="R24" s="12"/>
      <c r="S24" s="12"/>
      <c r="T24" s="7"/>
      <c r="U24" s="7"/>
      <c r="V24" s="12"/>
      <c r="W24" s="12"/>
      <c r="X24" s="7"/>
      <c r="Y24" s="7"/>
      <c r="Z24" s="12"/>
      <c r="AA24" s="12">
        <f t="shared" si="40"/>
        <v>99.969507659595962</v>
      </c>
      <c r="AB24" s="7">
        <f t="shared" si="40"/>
        <v>100</v>
      </c>
      <c r="AC24" s="7">
        <f t="shared" si="40"/>
        <v>100</v>
      </c>
      <c r="AD24" s="12">
        <f t="shared" si="40"/>
        <v>99.969507659595962</v>
      </c>
      <c r="AE24" s="12">
        <f t="shared" si="40"/>
        <v>99.969507659595962</v>
      </c>
      <c r="AF24" s="7">
        <f t="shared" si="40"/>
        <v>99.999999999999986</v>
      </c>
      <c r="AG24" s="7">
        <f t="shared" si="40"/>
        <v>99.999999999999986</v>
      </c>
      <c r="AH24" s="8"/>
      <c r="AI24" s="8"/>
      <c r="AJ24" s="8"/>
      <c r="AK24" s="8"/>
      <c r="AL24" s="8"/>
      <c r="AM24" s="8"/>
      <c r="AN24" s="8"/>
      <c r="AO24" s="8"/>
      <c r="AP24" s="8"/>
    </row>
    <row r="25" spans="1:42" x14ac:dyDescent="0.25">
      <c r="A25" s="1" t="str">
        <f>indice!A25</f>
        <v>S</v>
      </c>
      <c r="B25" s="1">
        <f>indice!B25</f>
        <v>41091</v>
      </c>
      <c r="C25" s="16">
        <f>indice!C25</f>
        <v>0.05</v>
      </c>
      <c r="E25" s="7"/>
      <c r="F25" s="12"/>
      <c r="G25" s="12"/>
      <c r="H25" s="7"/>
      <c r="I25" s="7"/>
      <c r="J25" s="12"/>
      <c r="K25" s="12"/>
      <c r="L25" s="7"/>
      <c r="M25" s="7"/>
      <c r="N25" s="12"/>
      <c r="O25" s="12"/>
      <c r="P25" s="7"/>
      <c r="Q25" s="7"/>
      <c r="R25" s="12"/>
      <c r="S25" s="12"/>
      <c r="T25" s="7"/>
      <c r="U25" s="7"/>
      <c r="V25" s="12"/>
      <c r="W25" s="12"/>
      <c r="X25" s="7"/>
      <c r="Y25" s="7"/>
      <c r="Z25" s="12"/>
      <c r="AA25" s="12"/>
      <c r="AB25" s="7"/>
      <c r="AC25" s="7">
        <f t="shared" si="40"/>
        <v>99.969507659595962</v>
      </c>
      <c r="AD25" s="12">
        <f t="shared" si="40"/>
        <v>100</v>
      </c>
      <c r="AE25" s="12">
        <f t="shared" si="40"/>
        <v>100</v>
      </c>
      <c r="AF25" s="7">
        <f t="shared" si="40"/>
        <v>99.969507659595962</v>
      </c>
      <c r="AG25" s="7">
        <f t="shared" si="40"/>
        <v>99.969507659595962</v>
      </c>
      <c r="AH25" s="8"/>
      <c r="AI25" s="8"/>
      <c r="AJ25" s="8"/>
      <c r="AK25" s="8"/>
      <c r="AL25" s="8"/>
      <c r="AM25" s="8"/>
      <c r="AN25" s="8"/>
      <c r="AO25" s="8"/>
      <c r="AP25" s="8"/>
    </row>
    <row r="26" spans="1:42" x14ac:dyDescent="0.25">
      <c r="A26" s="1" t="str">
        <f>indice!A26</f>
        <v>T</v>
      </c>
      <c r="B26" s="1">
        <f>indice!B26</f>
        <v>41275</v>
      </c>
      <c r="C26" s="16">
        <f>indice!C26</f>
        <v>0.05</v>
      </c>
      <c r="E26" s="7"/>
      <c r="F26" s="12"/>
      <c r="G26" s="12"/>
      <c r="H26" s="7"/>
      <c r="I26" s="7"/>
      <c r="J26" s="12"/>
      <c r="K26" s="12"/>
      <c r="L26" s="7"/>
      <c r="M26" s="7"/>
      <c r="N26" s="12"/>
      <c r="O26" s="12"/>
      <c r="P26" s="7"/>
      <c r="Q26" s="7"/>
      <c r="R26" s="12"/>
      <c r="S26" s="12"/>
      <c r="T26" s="7"/>
      <c r="U26" s="7"/>
      <c r="V26" s="12"/>
      <c r="W26" s="12"/>
      <c r="X26" s="7"/>
      <c r="Y26" s="7"/>
      <c r="Z26" s="12"/>
      <c r="AA26" s="12"/>
      <c r="AB26" s="7"/>
      <c r="AC26" s="7"/>
      <c r="AD26" s="12"/>
      <c r="AE26" s="12">
        <f t="shared" si="40"/>
        <v>99.969507659595962</v>
      </c>
      <c r="AF26" s="7">
        <f t="shared" si="40"/>
        <v>100</v>
      </c>
      <c r="AG26" s="7">
        <f t="shared" si="40"/>
        <v>100</v>
      </c>
      <c r="AH26" s="8"/>
      <c r="AI26" s="8"/>
      <c r="AJ26" s="8"/>
      <c r="AK26" s="8"/>
      <c r="AL26" s="8"/>
      <c r="AM26" s="8"/>
      <c r="AN26" s="8"/>
      <c r="AO26" s="8"/>
      <c r="AP26" s="8"/>
    </row>
    <row r="27" spans="1:42" x14ac:dyDescent="0.25">
      <c r="A27" s="1" t="str">
        <f>indice!A27</f>
        <v>U</v>
      </c>
      <c r="B27" s="1">
        <f>indice!B27</f>
        <v>41456</v>
      </c>
      <c r="C27" s="16">
        <f>indice!C27</f>
        <v>0.05</v>
      </c>
      <c r="E27" s="7"/>
      <c r="F27" s="12"/>
      <c r="G27" s="12"/>
      <c r="H27" s="7"/>
      <c r="I27" s="7"/>
      <c r="J27" s="12"/>
      <c r="K27" s="12"/>
      <c r="L27" s="7"/>
      <c r="M27" s="7"/>
      <c r="N27" s="12"/>
      <c r="O27" s="12"/>
      <c r="P27" s="7"/>
      <c r="Q27" s="7"/>
      <c r="R27" s="12"/>
      <c r="S27" s="13"/>
      <c r="T27" s="8"/>
      <c r="U27" s="8"/>
      <c r="V27" s="13"/>
      <c r="W27" s="13"/>
      <c r="X27" s="8"/>
      <c r="Y27" s="8"/>
      <c r="Z27" s="13"/>
      <c r="AA27" s="13"/>
      <c r="AB27" s="8"/>
      <c r="AC27" s="8"/>
      <c r="AD27" s="13"/>
      <c r="AE27" s="13"/>
      <c r="AF27" s="8"/>
      <c r="AG27" s="7">
        <f t="shared" si="40"/>
        <v>99.969507659595962</v>
      </c>
      <c r="AH27" s="8"/>
      <c r="AI27" s="8"/>
      <c r="AJ27" s="8"/>
      <c r="AK27" s="8"/>
      <c r="AL27" s="8"/>
      <c r="AM27" s="8"/>
      <c r="AN27" s="8"/>
      <c r="AO27" s="8"/>
      <c r="AP27" s="8"/>
    </row>
    <row r="28" spans="1:42" x14ac:dyDescent="0.25">
      <c r="A28" s="1" t="str">
        <f>indice!A28</f>
        <v>V</v>
      </c>
      <c r="B28" s="1">
        <f>indice!B28</f>
        <v>41640</v>
      </c>
      <c r="C28" s="16">
        <f>indice!C28</f>
        <v>0.05</v>
      </c>
      <c r="E28" s="8"/>
      <c r="F28" s="13"/>
      <c r="G28" s="13"/>
      <c r="H28" s="8"/>
      <c r="I28" s="8"/>
      <c r="J28" s="13"/>
      <c r="K28" s="13"/>
      <c r="L28" s="8"/>
      <c r="M28" s="8"/>
      <c r="N28" s="13"/>
      <c r="O28" s="13"/>
      <c r="P28" s="8"/>
      <c r="Q28" s="8"/>
      <c r="R28" s="13"/>
      <c r="S28" s="13"/>
      <c r="T28" s="8"/>
      <c r="U28" s="8"/>
      <c r="V28" s="13"/>
      <c r="W28" s="13"/>
      <c r="X28" s="8"/>
      <c r="Y28" s="8"/>
      <c r="Z28" s="13"/>
      <c r="AA28" s="13"/>
      <c r="AB28" s="8"/>
      <c r="AC28" s="8"/>
      <c r="AD28" s="13"/>
      <c r="AE28" s="13"/>
      <c r="AF28" s="8"/>
      <c r="AG28" s="7"/>
      <c r="AH28" s="8"/>
      <c r="AI28" s="8"/>
      <c r="AJ28" s="8"/>
      <c r="AK28" s="8"/>
      <c r="AL28" s="8"/>
      <c r="AM28" s="8"/>
      <c r="AN28" s="8"/>
      <c r="AO28" s="8"/>
      <c r="AP28" s="8"/>
    </row>
    <row r="29" spans="1:42" x14ac:dyDescent="0.25">
      <c r="A29" s="1" t="str">
        <f>indice!A29</f>
        <v>W</v>
      </c>
      <c r="B29" s="1">
        <f>indice!B29</f>
        <v>41821</v>
      </c>
      <c r="C29" s="16">
        <f>indice!C29</f>
        <v>0.05</v>
      </c>
      <c r="E29" s="8"/>
      <c r="F29" s="13"/>
      <c r="G29" s="13"/>
      <c r="H29" s="8"/>
      <c r="I29" s="8"/>
      <c r="J29" s="13"/>
      <c r="K29" s="13"/>
      <c r="L29" s="8"/>
      <c r="M29" s="8"/>
      <c r="N29" s="13"/>
      <c r="O29" s="13"/>
      <c r="P29" s="8"/>
      <c r="Q29" s="8"/>
      <c r="R29" s="13"/>
      <c r="S29" s="13"/>
      <c r="T29" s="8"/>
      <c r="U29" s="8"/>
      <c r="V29" s="13"/>
      <c r="W29" s="13"/>
      <c r="X29" s="8"/>
      <c r="Y29" s="8"/>
      <c r="Z29" s="13"/>
      <c r="AA29" s="13"/>
      <c r="AB29" s="8"/>
      <c r="AC29" s="8"/>
      <c r="AD29" s="13"/>
      <c r="AE29" s="13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</row>
    <row r="30" spans="1:42" x14ac:dyDescent="0.25">
      <c r="A30" s="1" t="str">
        <f>indice!A30</f>
        <v>X</v>
      </c>
      <c r="B30" s="1">
        <f>indice!B30</f>
        <v>42005</v>
      </c>
      <c r="C30" s="16">
        <f>indice!C30</f>
        <v>0.05</v>
      </c>
      <c r="E30" s="8"/>
      <c r="F30" s="13"/>
      <c r="G30" s="13"/>
      <c r="H30" s="8"/>
      <c r="I30" s="8"/>
      <c r="J30" s="13"/>
      <c r="K30" s="13"/>
      <c r="L30" s="8"/>
      <c r="M30" s="8"/>
      <c r="N30" s="13"/>
      <c r="O30" s="13"/>
      <c r="P30" s="8"/>
      <c r="Q30" s="8"/>
      <c r="R30" s="13"/>
      <c r="S30" s="13"/>
      <c r="T30" s="8"/>
      <c r="U30" s="8"/>
      <c r="V30" s="13"/>
      <c r="W30" s="13"/>
      <c r="X30" s="8"/>
      <c r="Y30" s="8"/>
      <c r="Z30" s="13"/>
      <c r="AA30" s="13"/>
      <c r="AB30" s="8"/>
      <c r="AC30" s="8"/>
      <c r="AD30" s="13"/>
      <c r="AE30" s="13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</row>
    <row r="31" spans="1:42" x14ac:dyDescent="0.25">
      <c r="A31" s="1" t="str">
        <f>indice!A31</f>
        <v>Y</v>
      </c>
      <c r="B31" s="1">
        <f>indice!B31</f>
        <v>42186</v>
      </c>
      <c r="C31" s="16">
        <f>indice!C31</f>
        <v>0.05</v>
      </c>
      <c r="E31" s="8"/>
      <c r="F31" s="13"/>
      <c r="G31" s="13"/>
      <c r="H31" s="8"/>
      <c r="I31" s="8"/>
      <c r="J31" s="13"/>
      <c r="K31" s="13"/>
      <c r="L31" s="8"/>
      <c r="M31" s="8"/>
      <c r="N31" s="13"/>
      <c r="O31" s="13"/>
      <c r="P31" s="8"/>
      <c r="Q31" s="8"/>
      <c r="R31" s="13"/>
      <c r="S31" s="13"/>
      <c r="T31" s="8"/>
      <c r="U31" s="8"/>
      <c r="V31" s="13"/>
      <c r="W31" s="13"/>
      <c r="X31" s="8"/>
      <c r="Y31" s="8"/>
      <c r="Z31" s="13"/>
      <c r="AA31" s="13"/>
      <c r="AB31" s="8"/>
      <c r="AC31" s="8"/>
      <c r="AD31" s="13"/>
      <c r="AE31" s="13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</row>
    <row r="32" spans="1:42" x14ac:dyDescent="0.25">
      <c r="A32" s="1" t="str">
        <f>indice!A32</f>
        <v>Z</v>
      </c>
      <c r="B32" s="1">
        <f>indice!B32</f>
        <v>42370</v>
      </c>
      <c r="C32" s="16">
        <f>indice!C32</f>
        <v>0.05</v>
      </c>
      <c r="E32" s="8"/>
      <c r="F32" s="13"/>
      <c r="G32" s="13"/>
      <c r="H32" s="8"/>
      <c r="I32" s="8"/>
      <c r="J32" s="13"/>
      <c r="K32" s="13"/>
      <c r="L32" s="8"/>
      <c r="M32" s="8"/>
      <c r="N32" s="13"/>
      <c r="O32" s="13"/>
      <c r="P32" s="8"/>
      <c r="Q32" s="8"/>
      <c r="R32" s="13"/>
      <c r="S32" s="13"/>
      <c r="T32" s="8"/>
      <c r="U32" s="8"/>
      <c r="V32" s="13"/>
      <c r="W32" s="13"/>
      <c r="X32" s="8"/>
      <c r="Y32" s="8"/>
      <c r="Z32" s="13"/>
      <c r="AA32" s="13"/>
      <c r="AB32" s="8"/>
      <c r="AC32" s="8"/>
      <c r="AD32" s="13"/>
      <c r="AE32" s="13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</row>
    <row r="33" spans="1:42" x14ac:dyDescent="0.25">
      <c r="A33" s="1"/>
      <c r="B33" s="1"/>
      <c r="C33" s="5"/>
      <c r="E33" s="8"/>
      <c r="F33" s="13"/>
      <c r="G33" s="13"/>
      <c r="H33" s="8"/>
      <c r="I33" s="8"/>
      <c r="J33" s="13"/>
      <c r="K33" s="13"/>
      <c r="L33" s="8"/>
      <c r="M33" s="8"/>
      <c r="N33" s="13"/>
      <c r="O33" s="13"/>
      <c r="P33" s="8"/>
      <c r="Q33" s="8"/>
      <c r="R33" s="13"/>
      <c r="S33" s="13"/>
      <c r="T33" s="8"/>
      <c r="U33" s="8"/>
      <c r="V33" s="13"/>
      <c r="W33" s="13"/>
      <c r="X33" s="8"/>
      <c r="Y33" s="8"/>
      <c r="Z33" s="13"/>
      <c r="AA33" s="13"/>
      <c r="AB33" s="8"/>
      <c r="AC33" s="8"/>
      <c r="AD33" s="13"/>
      <c r="AE33" s="13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</row>
    <row r="34" spans="1:42" x14ac:dyDescent="0.25">
      <c r="A34" s="1"/>
      <c r="B34" s="1"/>
      <c r="C34" s="5"/>
      <c r="D34" s="16"/>
    </row>
    <row r="35" spans="1:42" x14ac:dyDescent="0.25">
      <c r="B35" s="1"/>
      <c r="C35" s="5"/>
    </row>
    <row r="36" spans="1:42" x14ac:dyDescent="0.25">
      <c r="B36" s="1"/>
      <c r="C36" s="5"/>
    </row>
    <row r="37" spans="1:42" x14ac:dyDescent="0.25">
      <c r="B37" s="1"/>
      <c r="C37" s="5"/>
    </row>
    <row r="38" spans="1:42" x14ac:dyDescent="0.25">
      <c r="B38" s="1"/>
      <c r="C38" s="5"/>
    </row>
    <row r="39" spans="1:42" x14ac:dyDescent="0.25">
      <c r="B39" s="1"/>
      <c r="C39" s="5"/>
    </row>
    <row r="40" spans="1:42" x14ac:dyDescent="0.25">
      <c r="B40" s="1"/>
      <c r="C40" s="5"/>
    </row>
    <row r="41" spans="1:42" x14ac:dyDescent="0.25">
      <c r="B41" s="1"/>
      <c r="C41" s="5"/>
    </row>
    <row r="42" spans="1:42" x14ac:dyDescent="0.25">
      <c r="B42" s="1"/>
      <c r="C42" s="5"/>
    </row>
    <row r="43" spans="1:42" x14ac:dyDescent="0.25">
      <c r="B43" s="1"/>
      <c r="C43" s="5"/>
    </row>
    <row r="44" spans="1:42" x14ac:dyDescent="0.25">
      <c r="B44" s="1"/>
      <c r="C44" s="5"/>
    </row>
    <row r="45" spans="1:42" x14ac:dyDescent="0.25">
      <c r="B45" s="1"/>
      <c r="C45" s="5"/>
    </row>
    <row r="46" spans="1:42" x14ac:dyDescent="0.25">
      <c r="B46" s="1"/>
      <c r="C46" s="5"/>
    </row>
    <row r="47" spans="1:42" x14ac:dyDescent="0.25">
      <c r="B47" s="1"/>
      <c r="C47" s="5"/>
    </row>
    <row r="48" spans="1:42" x14ac:dyDescent="0.25">
      <c r="B48" s="1"/>
      <c r="C48" s="5"/>
    </row>
    <row r="49" spans="2:3" x14ac:dyDescent="0.25">
      <c r="B49" s="1"/>
      <c r="C4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2</vt:i4>
      </vt:variant>
    </vt:vector>
  </HeadingPairs>
  <TitlesOfParts>
    <vt:vector size="4" baseType="lpstr">
      <vt:lpstr>indice</vt:lpstr>
      <vt:lpstr>obbligazioni</vt:lpstr>
      <vt:lpstr>Chart1</vt:lpstr>
      <vt:lpstr>Chart1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Paolo</cp:lastModifiedBy>
  <dcterms:created xsi:type="dcterms:W3CDTF">2023-03-08T20:57:22Z</dcterms:created>
  <dcterms:modified xsi:type="dcterms:W3CDTF">2023-03-08T23:02:55Z</dcterms:modified>
</cp:coreProperties>
</file>